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01.2025" sheetId="4" r:id="rId1"/>
    <sheet name="Лист1" sheetId="1" r:id="rId2"/>
    <sheet name="Лист2" sheetId="2" r:id="rId3"/>
    <sheet name="Лист3" sheetId="3" r:id="rId4"/>
  </sheets>
  <definedNames>
    <definedName name="_xlnm.Print_Area" localSheetId="0">'01.01.2025'!$A$88:$J$119</definedName>
  </definedNames>
  <calcPr calcId="124519"/>
</workbook>
</file>

<file path=xl/calcChain.xml><?xml version="1.0" encoding="utf-8"?>
<calcChain xmlns="http://schemas.openxmlformats.org/spreadsheetml/2006/main">
  <c r="G24" i="4"/>
  <c r="F116"/>
  <c r="F119"/>
  <c r="F118"/>
  <c r="F117"/>
  <c r="K115"/>
  <c r="I101"/>
  <c r="A99"/>
  <c r="A98"/>
  <c r="G113"/>
  <c r="G106"/>
  <c r="F114"/>
  <c r="F113"/>
  <c r="F112"/>
  <c r="F111"/>
  <c r="F110"/>
  <c r="F109"/>
  <c r="F108"/>
  <c r="F107"/>
  <c r="F106"/>
  <c r="C112"/>
  <c r="E114"/>
  <c r="D114"/>
  <c r="B114"/>
  <c r="E113"/>
  <c r="D113"/>
  <c r="B113"/>
  <c r="E112"/>
  <c r="D112"/>
  <c r="B112"/>
  <c r="E111"/>
  <c r="D111"/>
  <c r="B111"/>
  <c r="E110"/>
  <c r="D110"/>
  <c r="B110"/>
  <c r="E109"/>
  <c r="D109"/>
  <c r="B109"/>
  <c r="E108"/>
  <c r="D108"/>
  <c r="B108"/>
  <c r="E107"/>
  <c r="D107"/>
  <c r="B107"/>
  <c r="E106"/>
  <c r="D106"/>
  <c r="B106"/>
  <c r="L79"/>
  <c r="H79"/>
  <c r="I79" s="1"/>
  <c r="L78"/>
  <c r="H78"/>
  <c r="I78" s="1"/>
  <c r="L77"/>
  <c r="H77"/>
  <c r="I77" s="1"/>
  <c r="L76"/>
  <c r="H76"/>
  <c r="I76" s="1"/>
  <c r="L75"/>
  <c r="H75"/>
  <c r="H74" s="1"/>
  <c r="H114" s="1"/>
  <c r="G74"/>
  <c r="G114" s="1"/>
  <c r="C74"/>
  <c r="C114" s="1"/>
  <c r="L73"/>
  <c r="H73"/>
  <c r="I73" s="1"/>
  <c r="L72"/>
  <c r="I72"/>
  <c r="H72"/>
  <c r="L71"/>
  <c r="H71"/>
  <c r="I71" s="1"/>
  <c r="L70"/>
  <c r="I70"/>
  <c r="H70"/>
  <c r="L69"/>
  <c r="H69"/>
  <c r="I69" s="1"/>
  <c r="L68"/>
  <c r="H68"/>
  <c r="I68" s="1"/>
  <c r="L67"/>
  <c r="H67"/>
  <c r="I67" s="1"/>
  <c r="G66"/>
  <c r="C66"/>
  <c r="C113" s="1"/>
  <c r="L65"/>
  <c r="I65"/>
  <c r="H65"/>
  <c r="L64"/>
  <c r="H64"/>
  <c r="I64" s="1"/>
  <c r="L63"/>
  <c r="I63"/>
  <c r="H63"/>
  <c r="L62"/>
  <c r="H62"/>
  <c r="I62" s="1"/>
  <c r="L61"/>
  <c r="I61"/>
  <c r="H61"/>
  <c r="L60"/>
  <c r="H60"/>
  <c r="H59" s="1"/>
  <c r="H112" s="1"/>
  <c r="G59"/>
  <c r="G112" s="1"/>
  <c r="C59"/>
  <c r="L58"/>
  <c r="I58"/>
  <c r="H58"/>
  <c r="L57"/>
  <c r="H57"/>
  <c r="I57" s="1"/>
  <c r="L56"/>
  <c r="I56"/>
  <c r="H56"/>
  <c r="L55"/>
  <c r="H55"/>
  <c r="I55" s="1"/>
  <c r="L54"/>
  <c r="I54"/>
  <c r="H54"/>
  <c r="L53"/>
  <c r="H53"/>
  <c r="I53" s="1"/>
  <c r="G52"/>
  <c r="G111" s="1"/>
  <c r="C52"/>
  <c r="C111" s="1"/>
  <c r="L51"/>
  <c r="I51"/>
  <c r="H51"/>
  <c r="L50"/>
  <c r="H50"/>
  <c r="I50" s="1"/>
  <c r="L49"/>
  <c r="I49"/>
  <c r="H49"/>
  <c r="L48"/>
  <c r="H48"/>
  <c r="I48" s="1"/>
  <c r="L47"/>
  <c r="I47"/>
  <c r="H47"/>
  <c r="L46"/>
  <c r="H46"/>
  <c r="I46" s="1"/>
  <c r="G45"/>
  <c r="G110" s="1"/>
  <c r="C45"/>
  <c r="C110" s="1"/>
  <c r="L44"/>
  <c r="I44"/>
  <c r="H44"/>
  <c r="L43"/>
  <c r="H43"/>
  <c r="I43" s="1"/>
  <c r="L42"/>
  <c r="I42"/>
  <c r="H42"/>
  <c r="L41"/>
  <c r="H41"/>
  <c r="I41" s="1"/>
  <c r="L40"/>
  <c r="I40"/>
  <c r="H40"/>
  <c r="L39"/>
  <c r="H39"/>
  <c r="I39" s="1"/>
  <c r="I38" s="1"/>
  <c r="I109" s="1"/>
  <c r="H38"/>
  <c r="H109" s="1"/>
  <c r="G38"/>
  <c r="G109" s="1"/>
  <c r="C38"/>
  <c r="C109" s="1"/>
  <c r="L37"/>
  <c r="H37"/>
  <c r="I37" s="1"/>
  <c r="L36"/>
  <c r="H36"/>
  <c r="I36" s="1"/>
  <c r="L35"/>
  <c r="I35"/>
  <c r="H35"/>
  <c r="L34"/>
  <c r="H34"/>
  <c r="I34" s="1"/>
  <c r="L33"/>
  <c r="I33"/>
  <c r="H33"/>
  <c r="L32"/>
  <c r="H32"/>
  <c r="I32" s="1"/>
  <c r="G31"/>
  <c r="G108" s="1"/>
  <c r="C31"/>
  <c r="C108" s="1"/>
  <c r="L30"/>
  <c r="I30"/>
  <c r="H30"/>
  <c r="L29"/>
  <c r="H29"/>
  <c r="I29" s="1"/>
  <c r="L28"/>
  <c r="I28"/>
  <c r="H28"/>
  <c r="L27"/>
  <c r="H27"/>
  <c r="I27" s="1"/>
  <c r="L26"/>
  <c r="I26"/>
  <c r="H26"/>
  <c r="L25"/>
  <c r="H25"/>
  <c r="I25" s="1"/>
  <c r="G107"/>
  <c r="C24"/>
  <c r="L23"/>
  <c r="I23"/>
  <c r="H23"/>
  <c r="L22"/>
  <c r="H22"/>
  <c r="I22" s="1"/>
  <c r="L21"/>
  <c r="I21"/>
  <c r="H21"/>
  <c r="L20"/>
  <c r="H20"/>
  <c r="I20" s="1"/>
  <c r="L19"/>
  <c r="I19"/>
  <c r="H19"/>
  <c r="L18"/>
  <c r="H18"/>
  <c r="G17"/>
  <c r="C17"/>
  <c r="C80" s="1"/>
  <c r="J2" s="1"/>
  <c r="H66" l="1"/>
  <c r="H113" s="1"/>
  <c r="H17"/>
  <c r="H106" s="1"/>
  <c r="H45"/>
  <c r="H110" s="1"/>
  <c r="I52"/>
  <c r="I111" s="1"/>
  <c r="I60"/>
  <c r="H24"/>
  <c r="H107" s="1"/>
  <c r="C107"/>
  <c r="C106"/>
  <c r="C115" s="1"/>
  <c r="J89" s="1"/>
  <c r="I24"/>
  <c r="I107" s="1"/>
  <c r="I59"/>
  <c r="I112" s="1"/>
  <c r="G80"/>
  <c r="I66"/>
  <c r="I113" s="1"/>
  <c r="I45"/>
  <c r="I110" s="1"/>
  <c r="I31"/>
  <c r="I108" s="1"/>
  <c r="I18"/>
  <c r="I17" s="1"/>
  <c r="I106" s="1"/>
  <c r="H31"/>
  <c r="H108" s="1"/>
  <c r="H52"/>
  <c r="H111" s="1"/>
  <c r="I75"/>
  <c r="I74" s="1"/>
  <c r="I114" s="1"/>
  <c r="H80" l="1"/>
  <c r="I80"/>
  <c r="J3" s="1"/>
  <c r="H115"/>
  <c r="I115"/>
  <c r="J90" s="1"/>
  <c r="G115"/>
</calcChain>
</file>

<file path=xl/sharedStrings.xml><?xml version="1.0" encoding="utf-8"?>
<sst xmlns="http://schemas.openxmlformats.org/spreadsheetml/2006/main" count="260" uniqueCount="84">
  <si>
    <t>Министерство науки и высшего образования РФ</t>
  </si>
  <si>
    <t>"УТВЕРЖДАЮ"</t>
  </si>
  <si>
    <t>Волгоградский государственный технический университет</t>
  </si>
  <si>
    <t>Штатных единиц:</t>
  </si>
  <si>
    <t xml:space="preserve">Фонд оплаты труда- </t>
  </si>
  <si>
    <t>И.о. ректора ВолгГТУ, профессор</t>
  </si>
  <si>
    <t>А.В. Навроцкий</t>
  </si>
  <si>
    <t>Положением об оплате труда работников ВолгГТУ, утвержденным приказом от 28.09.2021 № 470 с изм. от 25.10.2024г.</t>
  </si>
  <si>
    <t xml:space="preserve">ШТАТНОЕ РАСПИСАНИЕ на 01 января 2025 г. </t>
  </si>
  <si>
    <t>Субсидия ГЗ Б_НАУКА_ЕЗН (01 10)</t>
  </si>
  <si>
    <t>(источник финансирования)</t>
  </si>
  <si>
    <t>N п/п</t>
  </si>
  <si>
    <t>Наименование должностей, ФИО сотрудника занимающего ставку</t>
  </si>
  <si>
    <t>Количество штатных единиц</t>
  </si>
  <si>
    <t>ПКГ</t>
  </si>
  <si>
    <t>Квалификационный уровень</t>
  </si>
  <si>
    <t>Должностной оклад (руб.)</t>
  </si>
  <si>
    <t>Стимулирующие выплаты (руб.)</t>
  </si>
  <si>
    <t xml:space="preserve">Месячный фонд оплаты труда по тарифу (руб.) </t>
  </si>
  <si>
    <t xml:space="preserve">Месячный фонд оплаты труда с надбавками  (руб.)            </t>
  </si>
  <si>
    <r>
      <t xml:space="preserve">Примечание </t>
    </r>
    <r>
      <rPr>
        <i/>
        <sz val="10"/>
        <color rgb="FF00B0F0"/>
        <rFont val="Times New Roman"/>
        <family val="1"/>
        <charset val="204"/>
      </rPr>
      <t>(дата рождения)</t>
    </r>
  </si>
  <si>
    <t>Возраст, лет</t>
  </si>
  <si>
    <t>2</t>
  </si>
  <si>
    <t>3</t>
  </si>
  <si>
    <t>4</t>
  </si>
  <si>
    <t>5</t>
  </si>
  <si>
    <t>6</t>
  </si>
  <si>
    <t>1.</t>
  </si>
  <si>
    <t>Главный научный сотрудник (ГНС)</t>
  </si>
  <si>
    <t>НТР НС</t>
  </si>
  <si>
    <t>4-1</t>
  </si>
  <si>
    <t>1.1.</t>
  </si>
  <si>
    <t>Иванов Иван Иванович</t>
  </si>
  <si>
    <t>внутренний</t>
  </si>
  <si>
    <t>Ведущий научный сотрудник (ВНС)</t>
  </si>
  <si>
    <t>3-2</t>
  </si>
  <si>
    <t>2.1.</t>
  </si>
  <si>
    <t>внешний</t>
  </si>
  <si>
    <t>3.</t>
  </si>
  <si>
    <t>3-1</t>
  </si>
  <si>
    <t>3.1.</t>
  </si>
  <si>
    <t>2-2</t>
  </si>
  <si>
    <t>4.</t>
  </si>
  <si>
    <t>Старший научный сотрудник (СНС)</t>
  </si>
  <si>
    <t>4.1.</t>
  </si>
  <si>
    <t>5.</t>
  </si>
  <si>
    <t>2-1</t>
  </si>
  <si>
    <t>5.1.</t>
  </si>
  <si>
    <t>6.</t>
  </si>
  <si>
    <t>Научный сотрудник (НС)</t>
  </si>
  <si>
    <t>1-2</t>
  </si>
  <si>
    <t>6.1.</t>
  </si>
  <si>
    <t>7.</t>
  </si>
  <si>
    <t>Младший научный сотрудник (МНС)</t>
  </si>
  <si>
    <t>1-1</t>
  </si>
  <si>
    <t>7.1.</t>
  </si>
  <si>
    <t>Инженер -исследователь</t>
  </si>
  <si>
    <t>НТР 3</t>
  </si>
  <si>
    <t>8.1.</t>
  </si>
  <si>
    <t>штатный</t>
  </si>
  <si>
    <t>Лаборант -исследователь</t>
  </si>
  <si>
    <t>НТР 2</t>
  </si>
  <si>
    <t>9.1.</t>
  </si>
  <si>
    <t>ИТОГО работают</t>
  </si>
  <si>
    <t>Научный руководитель</t>
  </si>
  <si>
    <t>Заведующий кафедрой</t>
  </si>
  <si>
    <t xml:space="preserve"> Начальник УНиИ</t>
  </si>
  <si>
    <t xml:space="preserve"> Начальник ПЭО УНиИ</t>
  </si>
  <si>
    <t>Т.А. Хрулева</t>
  </si>
  <si>
    <t xml:space="preserve">Составлено в соответствии с Постановлением Правительства РФ от 05.08.2008г. № 583, </t>
  </si>
  <si>
    <t>научного и научно-технического персонала  (по проекту № 7/ГЗ-591-23)</t>
  </si>
  <si>
    <t>Наименование должностей</t>
  </si>
  <si>
    <t>Кол-во
 штатных 
единиц</t>
  </si>
  <si>
    <t>Должностной оклад
(руб.)</t>
  </si>
  <si>
    <t xml:space="preserve">Примечание </t>
  </si>
  <si>
    <t>Приказ от 03.07.2008 № 305н</t>
  </si>
  <si>
    <t>ИТОГО</t>
  </si>
  <si>
    <t>С.Б. Гаманюк</t>
  </si>
  <si>
    <t>И.И. Иванов</t>
  </si>
  <si>
    <t>Заполняются автоматически</t>
  </si>
  <si>
    <t>ВНИМАНИЕ!!!</t>
  </si>
  <si>
    <t xml:space="preserve"> -ячейки для заполнения</t>
  </si>
  <si>
    <t>для верного  расчета</t>
  </si>
  <si>
    <r>
      <t xml:space="preserve">!!! ВИД ДЛЯ ПЕЧАТИ </t>
    </r>
    <r>
      <rPr>
        <b/>
        <sz val="14"/>
        <color rgb="FFFF0000"/>
        <rFont val="Calibri"/>
        <family val="2"/>
        <charset val="204"/>
      </rPr>
      <t>↓ Лишние строки скрываем и затем уточняем нумерацию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</si>
</sst>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_р_._-;\-* #,##0.00_р_._-;_-* &quot; &quot;??_р_._-;_-@_-"/>
    <numFmt numFmtId="166" formatCode="#,##0.0"/>
  </numFmts>
  <fonts count="3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10"/>
      <color rgb="FF00B0F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89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/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center"/>
    </xf>
    <xf numFmtId="164" fontId="5" fillId="0" borderId="0" xfId="0" applyNumberFormat="1" applyFont="1" applyBorder="1" applyAlignment="1">
      <alignment vertical="center"/>
    </xf>
    <xf numFmtId="2" fontId="6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horizontal="center"/>
    </xf>
    <xf numFmtId="164" fontId="4" fillId="0" borderId="1" xfId="0" applyNumberFormat="1" applyFont="1" applyBorder="1" applyAlignment="1"/>
    <xf numFmtId="164" fontId="4" fillId="0" borderId="0" xfId="0" applyNumberFormat="1" applyFont="1" applyBorder="1" applyAlignment="1"/>
    <xf numFmtId="0" fontId="3" fillId="0" borderId="0" xfId="1" applyNumberFormat="1" applyFont="1" applyBorder="1" applyAlignment="1">
      <alignment vertical="center"/>
    </xf>
    <xf numFmtId="0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Border="1"/>
    <xf numFmtId="0" fontId="3" fillId="0" borderId="0" xfId="1" applyNumberFormat="1" applyFont="1" applyBorder="1" applyAlignment="1"/>
    <xf numFmtId="4" fontId="3" fillId="0" borderId="0" xfId="0" applyNumberFormat="1" applyFont="1" applyBorder="1" applyAlignment="1">
      <alignment horizontal="center" wrapText="1"/>
    </xf>
    <xf numFmtId="164" fontId="3" fillId="0" borderId="0" xfId="1" applyNumberFormat="1" applyFont="1" applyBorder="1" applyAlignment="1">
      <alignment horizontal="center" vertical="center"/>
    </xf>
    <xf numFmtId="0" fontId="0" fillId="0" borderId="0" xfId="0" applyNumberFormat="1" applyBorder="1"/>
    <xf numFmtId="0" fontId="3" fillId="0" borderId="0" xfId="1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49" fontId="3" fillId="0" borderId="1" xfId="0" applyNumberFormat="1" applyFont="1" applyBorder="1" applyAlignment="1"/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2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5" xfId="0" applyNumberFormat="1" applyFont="1" applyBorder="1" applyAlignment="1">
      <alignment horizontal="center" wrapText="1"/>
    </xf>
    <xf numFmtId="0" fontId="14" fillId="0" borderId="4" xfId="0" applyFont="1" applyBorder="1" applyAlignment="1"/>
    <xf numFmtId="0" fontId="14" fillId="0" borderId="6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4" fontId="14" fillId="0" borderId="4" xfId="0" applyNumberFormat="1" applyFont="1" applyBorder="1" applyAlignment="1">
      <alignment horizontal="right"/>
    </xf>
    <xf numFmtId="4" fontId="14" fillId="0" borderId="4" xfId="0" applyNumberFormat="1" applyFont="1" applyBorder="1" applyAlignment="1"/>
    <xf numFmtId="0" fontId="0" fillId="0" borderId="4" xfId="0" applyFont="1" applyBorder="1"/>
    <xf numFmtId="3" fontId="0" fillId="0" borderId="4" xfId="0" applyNumberFormat="1" applyFont="1" applyBorder="1" applyAlignment="1">
      <alignment horizontal="center"/>
    </xf>
    <xf numFmtId="0" fontId="0" fillId="0" borderId="0" xfId="0" applyFont="1"/>
    <xf numFmtId="0" fontId="15" fillId="0" borderId="0" xfId="0" applyFont="1"/>
    <xf numFmtId="165" fontId="3" fillId="4" borderId="4" xfId="0" applyNumberFormat="1" applyFont="1" applyFill="1" applyBorder="1" applyAlignment="1">
      <alignment wrapText="1"/>
    </xf>
    <xf numFmtId="4" fontId="3" fillId="0" borderId="6" xfId="0" applyNumberFormat="1" applyFont="1" applyBorder="1" applyAlignment="1">
      <alignment horizontal="center" wrapText="1"/>
    </xf>
    <xf numFmtId="4" fontId="3" fillId="0" borderId="4" xfId="0" applyNumberFormat="1" applyFont="1" applyBorder="1" applyAlignment="1">
      <alignment horizontal="right" wrapText="1"/>
    </xf>
    <xf numFmtId="4" fontId="3" fillId="0" borderId="4" xfId="0" applyNumberFormat="1" applyFont="1" applyBorder="1" applyAlignment="1">
      <alignment wrapText="1"/>
    </xf>
    <xf numFmtId="0" fontId="14" fillId="4" borderId="5" xfId="0" applyFont="1" applyFill="1" applyBorder="1" applyAlignment="1">
      <alignment horizontal="center"/>
    </xf>
    <xf numFmtId="4" fontId="3" fillId="4" borderId="6" xfId="0" applyNumberFormat="1" applyFont="1" applyFill="1" applyBorder="1" applyAlignment="1">
      <alignment horizontal="center" wrapText="1"/>
    </xf>
    <xf numFmtId="49" fontId="3" fillId="4" borderId="4" xfId="0" applyNumberFormat="1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right" wrapText="1"/>
    </xf>
    <xf numFmtId="4" fontId="3" fillId="4" borderId="6" xfId="0" applyNumberFormat="1" applyFont="1" applyFill="1" applyBorder="1" applyAlignment="1">
      <alignment wrapText="1"/>
    </xf>
    <xf numFmtId="0" fontId="0" fillId="4" borderId="4" xfId="0" applyFont="1" applyFill="1" applyBorder="1"/>
    <xf numFmtId="0" fontId="3" fillId="4" borderId="5" xfId="0" applyFon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center"/>
    </xf>
    <xf numFmtId="4" fontId="3" fillId="4" borderId="4" xfId="0" applyNumberFormat="1" applyFont="1" applyFill="1" applyBorder="1" applyAlignment="1"/>
    <xf numFmtId="0" fontId="16" fillId="4" borderId="4" xfId="0" applyFont="1" applyFill="1" applyBorder="1"/>
    <xf numFmtId="0" fontId="16" fillId="0" borderId="0" xfId="0" applyFont="1"/>
    <xf numFmtId="0" fontId="4" fillId="0" borderId="4" xfId="0" applyNumberFormat="1" applyFont="1" applyBorder="1" applyAlignment="1">
      <alignment horizontal="center" wrapText="1"/>
    </xf>
    <xf numFmtId="165" fontId="4" fillId="4" borderId="4" xfId="0" applyNumberFormat="1" applyFont="1" applyFill="1" applyBorder="1" applyAlignment="1">
      <alignment wrapText="1"/>
    </xf>
    <xf numFmtId="4" fontId="4" fillId="0" borderId="4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right" wrapText="1"/>
    </xf>
    <xf numFmtId="0" fontId="0" fillId="0" borderId="4" xfId="0" applyBorder="1"/>
    <xf numFmtId="4" fontId="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/>
    <xf numFmtId="0" fontId="3" fillId="0" borderId="0" xfId="0" applyFont="1" applyBorder="1" applyAlignment="1"/>
    <xf numFmtId="165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wrapText="1"/>
    </xf>
    <xf numFmtId="0" fontId="3" fillId="0" borderId="8" xfId="0" applyNumberFormat="1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/>
    <xf numFmtId="164" fontId="4" fillId="0" borderId="0" xfId="0" applyNumberFormat="1" applyFont="1" applyBorder="1" applyAlignment="1">
      <alignment horizontal="center" vertical="center"/>
    </xf>
    <xf numFmtId="0" fontId="17" fillId="0" borderId="0" xfId="0" applyFont="1"/>
    <xf numFmtId="164" fontId="4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right" vertical="center"/>
    </xf>
    <xf numFmtId="164" fontId="4" fillId="0" borderId="0" xfId="0" applyNumberFormat="1" applyFont="1" applyFill="1" applyBorder="1" applyAlignment="1"/>
    <xf numFmtId="4" fontId="3" fillId="0" borderId="0" xfId="0" applyNumberFormat="1" applyFont="1" applyBorder="1" applyAlignment="1">
      <alignment horizontal="right" wrapText="1"/>
    </xf>
    <xf numFmtId="0" fontId="3" fillId="0" borderId="0" xfId="1" applyNumberFormat="1" applyFont="1" applyBorder="1" applyAlignment="1">
      <alignment horizontal="right"/>
    </xf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right"/>
    </xf>
    <xf numFmtId="0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wrapText="1"/>
    </xf>
    <xf numFmtId="166" fontId="14" fillId="0" borderId="4" xfId="0" applyNumberFormat="1" applyFont="1" applyBorder="1"/>
    <xf numFmtId="2" fontId="14" fillId="0" borderId="4" xfId="0" applyNumberFormat="1" applyFont="1" applyBorder="1" applyAlignment="1">
      <alignment horizontal="center" vertical="center"/>
    </xf>
    <xf numFmtId="166" fontId="14" fillId="0" borderId="4" xfId="0" applyNumberFormat="1" applyFont="1" applyBorder="1" applyAlignment="1">
      <alignment vertical="center"/>
    </xf>
    <xf numFmtId="166" fontId="14" fillId="0" borderId="4" xfId="0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justify" vertical="center" wrapText="1"/>
    </xf>
    <xf numFmtId="166" fontId="3" fillId="0" borderId="4" xfId="0" applyNumberFormat="1" applyFont="1" applyFill="1" applyBorder="1" applyAlignment="1">
      <alignment horizontal="left" wrapText="1"/>
    </xf>
    <xf numFmtId="2" fontId="3" fillId="0" borderId="4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Fill="1" applyBorder="1" applyAlignment="1">
      <alignment horizontal="left" vertical="center" wrapText="1"/>
    </xf>
    <xf numFmtId="166" fontId="3" fillId="0" borderId="4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0" fillId="0" borderId="0" xfId="0" applyNumberFormat="1"/>
    <xf numFmtId="166" fontId="4" fillId="0" borderId="4" xfId="0" applyNumberFormat="1" applyFont="1" applyBorder="1" applyAlignment="1">
      <alignment horizontal="left" wrapText="1"/>
    </xf>
    <xf numFmtId="2" fontId="4" fillId="0" borderId="4" xfId="0" applyNumberFormat="1" applyFont="1" applyBorder="1" applyAlignment="1">
      <alignment horizontal="center" wrapText="1"/>
    </xf>
    <xf numFmtId="166" fontId="4" fillId="0" borderId="4" xfId="0" applyNumberFormat="1" applyFont="1" applyBorder="1" applyAlignment="1">
      <alignment horizontal="center" wrapText="1"/>
    </xf>
    <xf numFmtId="166" fontId="4" fillId="0" borderId="4" xfId="0" applyNumberFormat="1" applyFont="1" applyBorder="1" applyAlignment="1">
      <alignment horizontal="right" wrapText="1"/>
    </xf>
    <xf numFmtId="0" fontId="19" fillId="4" borderId="0" xfId="0" applyFont="1" applyFill="1" applyBorder="1" applyAlignment="1">
      <alignment wrapText="1"/>
    </xf>
    <xf numFmtId="0" fontId="1" fillId="0" borderId="4" xfId="0" applyFont="1" applyBorder="1"/>
    <xf numFmtId="0" fontId="1" fillId="4" borderId="4" xfId="0" applyFont="1" applyFill="1" applyBorder="1"/>
    <xf numFmtId="164" fontId="6" fillId="0" borderId="0" xfId="0" applyNumberFormat="1" applyFont="1" applyBorder="1" applyAlignment="1">
      <alignment horizontal="left"/>
    </xf>
    <xf numFmtId="14" fontId="20" fillId="4" borderId="4" xfId="0" applyNumberFormat="1" applyFont="1" applyFill="1" applyBorder="1" applyAlignment="1">
      <alignment horizontal="right" wrapText="1"/>
    </xf>
    <xf numFmtId="0" fontId="0" fillId="4" borderId="4" xfId="0" applyFill="1" applyBorder="1"/>
    <xf numFmtId="0" fontId="21" fillId="2" borderId="5" xfId="0" applyNumberFormat="1" applyFont="1" applyFill="1" applyBorder="1" applyAlignment="1">
      <alignment horizontal="center" wrapText="1"/>
    </xf>
    <xf numFmtId="0" fontId="22" fillId="3" borderId="4" xfId="0" applyFont="1" applyFill="1" applyBorder="1" applyAlignment="1">
      <alignment wrapText="1"/>
    </xf>
    <xf numFmtId="0" fontId="22" fillId="3" borderId="6" xfId="0" applyFont="1" applyFill="1" applyBorder="1" applyAlignment="1">
      <alignment horizontal="center"/>
    </xf>
    <xf numFmtId="49" fontId="21" fillId="2" borderId="4" xfId="0" applyNumberFormat="1" applyFont="1" applyFill="1" applyBorder="1" applyAlignment="1">
      <alignment horizontal="center" wrapText="1"/>
    </xf>
    <xf numFmtId="4" fontId="23" fillId="2" borderId="4" xfId="0" applyNumberFormat="1" applyFont="1" applyFill="1" applyBorder="1" applyAlignment="1">
      <alignment horizontal="right"/>
    </xf>
    <xf numFmtId="4" fontId="22" fillId="3" borderId="4" xfId="0" applyNumberFormat="1" applyFont="1" applyFill="1" applyBorder="1" applyAlignment="1">
      <alignment wrapText="1"/>
    </xf>
    <xf numFmtId="4" fontId="23" fillId="2" borderId="4" xfId="0" applyNumberFormat="1" applyFont="1" applyFill="1" applyBorder="1" applyAlignment="1"/>
    <xf numFmtId="14" fontId="22" fillId="3" borderId="4" xfId="0" applyNumberFormat="1" applyFont="1" applyFill="1" applyBorder="1" applyAlignment="1">
      <alignment horizontal="center"/>
    </xf>
    <xf numFmtId="0" fontId="24" fillId="3" borderId="4" xfId="0" applyFont="1" applyFill="1" applyBorder="1"/>
    <xf numFmtId="3" fontId="25" fillId="2" borderId="4" xfId="0" applyNumberFormat="1" applyFont="1" applyFill="1" applyBorder="1" applyAlignment="1">
      <alignment horizontal="center"/>
    </xf>
    <xf numFmtId="0" fontId="25" fillId="0" borderId="0" xfId="0" applyFont="1"/>
    <xf numFmtId="0" fontId="22" fillId="3" borderId="4" xfId="0" applyFont="1" applyFill="1" applyBorder="1" applyAlignment="1"/>
    <xf numFmtId="0" fontId="23" fillId="3" borderId="4" xfId="0" applyFont="1" applyFill="1" applyBorder="1" applyAlignment="1"/>
    <xf numFmtId="0" fontId="23" fillId="3" borderId="6" xfId="0" applyFont="1" applyFill="1" applyBorder="1" applyAlignment="1">
      <alignment horizontal="center"/>
    </xf>
    <xf numFmtId="4" fontId="21" fillId="2" borderId="4" xfId="0" applyNumberFormat="1" applyFont="1" applyFill="1" applyBorder="1" applyAlignment="1">
      <alignment horizontal="right" wrapText="1"/>
    </xf>
    <xf numFmtId="0" fontId="22" fillId="3" borderId="4" xfId="0" applyFont="1" applyFill="1" applyBorder="1" applyAlignment="1">
      <alignment horizontal="center"/>
    </xf>
    <xf numFmtId="0" fontId="22" fillId="3" borderId="0" xfId="0" applyFont="1" applyFill="1" applyAlignment="1">
      <alignment horizontal="center"/>
    </xf>
    <xf numFmtId="0" fontId="21" fillId="2" borderId="5" xfId="0" applyFont="1" applyFill="1" applyBorder="1" applyAlignment="1">
      <alignment horizontal="center"/>
    </xf>
    <xf numFmtId="4" fontId="22" fillId="3" borderId="4" xfId="0" applyNumberFormat="1" applyFont="1" applyFill="1" applyBorder="1" applyAlignment="1">
      <alignment horizontal="center"/>
    </xf>
    <xf numFmtId="4" fontId="21" fillId="2" borderId="4" xfId="0" applyNumberFormat="1" applyFont="1" applyFill="1" applyBorder="1" applyAlignment="1"/>
    <xf numFmtId="0" fontId="26" fillId="0" borderId="0" xfId="0" applyFont="1"/>
    <xf numFmtId="16" fontId="21" fillId="2" borderId="5" xfId="0" applyNumberFormat="1" applyFont="1" applyFill="1" applyBorder="1" applyAlignment="1">
      <alignment horizontal="center"/>
    </xf>
    <xf numFmtId="4" fontId="21" fillId="2" borderId="4" xfId="0" applyNumberFormat="1" applyFont="1" applyFill="1" applyBorder="1" applyAlignment="1">
      <alignment horizontal="right"/>
    </xf>
    <xf numFmtId="14" fontId="22" fillId="3" borderId="4" xfId="0" applyNumberFormat="1" applyFont="1" applyFill="1" applyBorder="1" applyAlignment="1">
      <alignment horizontal="center" wrapText="1"/>
    </xf>
    <xf numFmtId="0" fontId="0" fillId="2" borderId="4" xfId="0" applyFill="1" applyBorder="1"/>
    <xf numFmtId="0" fontId="0" fillId="0" borderId="9" xfId="0" applyBorder="1" applyAlignment="1">
      <alignment vertical="center"/>
    </xf>
    <xf numFmtId="0" fontId="1" fillId="3" borderId="4" xfId="0" applyFont="1" applyFill="1" applyBorder="1"/>
    <xf numFmtId="0" fontId="27" fillId="0" borderId="0" xfId="0" applyFont="1"/>
    <xf numFmtId="0" fontId="2" fillId="0" borderId="0" xfId="0" applyFont="1"/>
    <xf numFmtId="0" fontId="28" fillId="0" borderId="0" xfId="0" applyFont="1"/>
    <xf numFmtId="0" fontId="0" fillId="0" borderId="0" xfId="0" applyBorder="1" applyAlignment="1">
      <alignment vertical="center"/>
    </xf>
    <xf numFmtId="0" fontId="28" fillId="0" borderId="0" xfId="0" applyFont="1" applyAlignment="1"/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left" wrapText="1"/>
    </xf>
    <xf numFmtId="165" fontId="3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 vertical="top"/>
    </xf>
    <xf numFmtId="0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4" fillId="0" borderId="0" xfId="0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P119"/>
  <sheetViews>
    <sheetView tabSelected="1" topLeftCell="A100" workbookViewId="0">
      <selection activeCell="I90" sqref="I90"/>
    </sheetView>
  </sheetViews>
  <sheetFormatPr defaultRowHeight="15"/>
  <cols>
    <col min="1" max="1" width="6.28515625" customWidth="1"/>
    <col min="2" max="2" width="45.28515625" style="76" customWidth="1"/>
    <col min="3" max="3" width="10.140625" customWidth="1"/>
    <col min="4" max="4" width="10" customWidth="1"/>
    <col min="5" max="5" width="9.28515625" customWidth="1"/>
    <col min="6" max="6" width="13.42578125" customWidth="1"/>
    <col min="7" max="7" width="14.7109375" customWidth="1"/>
    <col min="8" max="8" width="16.28515625" customWidth="1"/>
    <col min="9" max="9" width="18.5703125" customWidth="1"/>
    <col min="10" max="10" width="22.28515625" customWidth="1"/>
    <col min="11" max="11" width="15.28515625" customWidth="1"/>
    <col min="12" max="12" width="15" customWidth="1"/>
    <col min="257" max="257" width="6.28515625" customWidth="1"/>
    <col min="258" max="258" width="45.28515625" customWidth="1"/>
    <col min="259" max="259" width="10.140625" customWidth="1"/>
    <col min="260" max="260" width="10" customWidth="1"/>
    <col min="261" max="261" width="9.28515625" customWidth="1"/>
    <col min="262" max="262" width="13.42578125" customWidth="1"/>
    <col min="263" max="263" width="14.7109375" customWidth="1"/>
    <col min="264" max="264" width="16.28515625" customWidth="1"/>
    <col min="265" max="265" width="18.5703125" customWidth="1"/>
    <col min="266" max="266" width="22.28515625" customWidth="1"/>
    <col min="267" max="267" width="15.28515625" customWidth="1"/>
    <col min="268" max="268" width="15" customWidth="1"/>
    <col min="513" max="513" width="6.28515625" customWidth="1"/>
    <col min="514" max="514" width="45.28515625" customWidth="1"/>
    <col min="515" max="515" width="10.140625" customWidth="1"/>
    <col min="516" max="516" width="10" customWidth="1"/>
    <col min="517" max="517" width="9.28515625" customWidth="1"/>
    <col min="518" max="518" width="13.42578125" customWidth="1"/>
    <col min="519" max="519" width="14.7109375" customWidth="1"/>
    <col min="520" max="520" width="16.28515625" customWidth="1"/>
    <col min="521" max="521" width="18.5703125" customWidth="1"/>
    <col min="522" max="522" width="22.28515625" customWidth="1"/>
    <col min="523" max="523" width="15.28515625" customWidth="1"/>
    <col min="524" max="524" width="15" customWidth="1"/>
    <col min="769" max="769" width="6.28515625" customWidth="1"/>
    <col min="770" max="770" width="45.28515625" customWidth="1"/>
    <col min="771" max="771" width="10.140625" customWidth="1"/>
    <col min="772" max="772" width="10" customWidth="1"/>
    <col min="773" max="773" width="9.28515625" customWidth="1"/>
    <col min="774" max="774" width="13.42578125" customWidth="1"/>
    <col min="775" max="775" width="14.7109375" customWidth="1"/>
    <col min="776" max="776" width="16.28515625" customWidth="1"/>
    <col min="777" max="777" width="18.5703125" customWidth="1"/>
    <col min="778" max="778" width="22.28515625" customWidth="1"/>
    <col min="779" max="779" width="15.28515625" customWidth="1"/>
    <col min="780" max="780" width="15" customWidth="1"/>
    <col min="1025" max="1025" width="6.28515625" customWidth="1"/>
    <col min="1026" max="1026" width="45.28515625" customWidth="1"/>
    <col min="1027" max="1027" width="10.140625" customWidth="1"/>
    <col min="1028" max="1028" width="10" customWidth="1"/>
    <col min="1029" max="1029" width="9.28515625" customWidth="1"/>
    <col min="1030" max="1030" width="13.42578125" customWidth="1"/>
    <col min="1031" max="1031" width="14.7109375" customWidth="1"/>
    <col min="1032" max="1032" width="16.28515625" customWidth="1"/>
    <col min="1033" max="1033" width="18.5703125" customWidth="1"/>
    <col min="1034" max="1034" width="22.28515625" customWidth="1"/>
    <col min="1035" max="1035" width="15.28515625" customWidth="1"/>
    <col min="1036" max="1036" width="15" customWidth="1"/>
    <col min="1281" max="1281" width="6.28515625" customWidth="1"/>
    <col min="1282" max="1282" width="45.28515625" customWidth="1"/>
    <col min="1283" max="1283" width="10.140625" customWidth="1"/>
    <col min="1284" max="1284" width="10" customWidth="1"/>
    <col min="1285" max="1285" width="9.28515625" customWidth="1"/>
    <col min="1286" max="1286" width="13.42578125" customWidth="1"/>
    <col min="1287" max="1287" width="14.7109375" customWidth="1"/>
    <col min="1288" max="1288" width="16.28515625" customWidth="1"/>
    <col min="1289" max="1289" width="18.5703125" customWidth="1"/>
    <col min="1290" max="1290" width="22.28515625" customWidth="1"/>
    <col min="1291" max="1291" width="15.28515625" customWidth="1"/>
    <col min="1292" max="1292" width="15" customWidth="1"/>
    <col min="1537" max="1537" width="6.28515625" customWidth="1"/>
    <col min="1538" max="1538" width="45.28515625" customWidth="1"/>
    <col min="1539" max="1539" width="10.140625" customWidth="1"/>
    <col min="1540" max="1540" width="10" customWidth="1"/>
    <col min="1541" max="1541" width="9.28515625" customWidth="1"/>
    <col min="1542" max="1542" width="13.42578125" customWidth="1"/>
    <col min="1543" max="1543" width="14.7109375" customWidth="1"/>
    <col min="1544" max="1544" width="16.28515625" customWidth="1"/>
    <col min="1545" max="1545" width="18.5703125" customWidth="1"/>
    <col min="1546" max="1546" width="22.28515625" customWidth="1"/>
    <col min="1547" max="1547" width="15.28515625" customWidth="1"/>
    <col min="1548" max="1548" width="15" customWidth="1"/>
    <col min="1793" max="1793" width="6.28515625" customWidth="1"/>
    <col min="1794" max="1794" width="45.28515625" customWidth="1"/>
    <col min="1795" max="1795" width="10.140625" customWidth="1"/>
    <col min="1796" max="1796" width="10" customWidth="1"/>
    <col min="1797" max="1797" width="9.28515625" customWidth="1"/>
    <col min="1798" max="1798" width="13.42578125" customWidth="1"/>
    <col min="1799" max="1799" width="14.7109375" customWidth="1"/>
    <col min="1800" max="1800" width="16.28515625" customWidth="1"/>
    <col min="1801" max="1801" width="18.5703125" customWidth="1"/>
    <col min="1802" max="1802" width="22.28515625" customWidth="1"/>
    <col min="1803" max="1803" width="15.28515625" customWidth="1"/>
    <col min="1804" max="1804" width="15" customWidth="1"/>
    <col min="2049" max="2049" width="6.28515625" customWidth="1"/>
    <col min="2050" max="2050" width="45.28515625" customWidth="1"/>
    <col min="2051" max="2051" width="10.140625" customWidth="1"/>
    <col min="2052" max="2052" width="10" customWidth="1"/>
    <col min="2053" max="2053" width="9.28515625" customWidth="1"/>
    <col min="2054" max="2054" width="13.42578125" customWidth="1"/>
    <col min="2055" max="2055" width="14.7109375" customWidth="1"/>
    <col min="2056" max="2056" width="16.28515625" customWidth="1"/>
    <col min="2057" max="2057" width="18.5703125" customWidth="1"/>
    <col min="2058" max="2058" width="22.28515625" customWidth="1"/>
    <col min="2059" max="2059" width="15.28515625" customWidth="1"/>
    <col min="2060" max="2060" width="15" customWidth="1"/>
    <col min="2305" max="2305" width="6.28515625" customWidth="1"/>
    <col min="2306" max="2306" width="45.28515625" customWidth="1"/>
    <col min="2307" max="2307" width="10.140625" customWidth="1"/>
    <col min="2308" max="2308" width="10" customWidth="1"/>
    <col min="2309" max="2309" width="9.28515625" customWidth="1"/>
    <col min="2310" max="2310" width="13.42578125" customWidth="1"/>
    <col min="2311" max="2311" width="14.7109375" customWidth="1"/>
    <col min="2312" max="2312" width="16.28515625" customWidth="1"/>
    <col min="2313" max="2313" width="18.5703125" customWidth="1"/>
    <col min="2314" max="2314" width="22.28515625" customWidth="1"/>
    <col min="2315" max="2315" width="15.28515625" customWidth="1"/>
    <col min="2316" max="2316" width="15" customWidth="1"/>
    <col min="2561" max="2561" width="6.28515625" customWidth="1"/>
    <col min="2562" max="2562" width="45.28515625" customWidth="1"/>
    <col min="2563" max="2563" width="10.140625" customWidth="1"/>
    <col min="2564" max="2564" width="10" customWidth="1"/>
    <col min="2565" max="2565" width="9.28515625" customWidth="1"/>
    <col min="2566" max="2566" width="13.42578125" customWidth="1"/>
    <col min="2567" max="2567" width="14.7109375" customWidth="1"/>
    <col min="2568" max="2568" width="16.28515625" customWidth="1"/>
    <col min="2569" max="2569" width="18.5703125" customWidth="1"/>
    <col min="2570" max="2570" width="22.28515625" customWidth="1"/>
    <col min="2571" max="2571" width="15.28515625" customWidth="1"/>
    <col min="2572" max="2572" width="15" customWidth="1"/>
    <col min="2817" max="2817" width="6.28515625" customWidth="1"/>
    <col min="2818" max="2818" width="45.28515625" customWidth="1"/>
    <col min="2819" max="2819" width="10.140625" customWidth="1"/>
    <col min="2820" max="2820" width="10" customWidth="1"/>
    <col min="2821" max="2821" width="9.28515625" customWidth="1"/>
    <col min="2822" max="2822" width="13.42578125" customWidth="1"/>
    <col min="2823" max="2823" width="14.7109375" customWidth="1"/>
    <col min="2824" max="2824" width="16.28515625" customWidth="1"/>
    <col min="2825" max="2825" width="18.5703125" customWidth="1"/>
    <col min="2826" max="2826" width="22.28515625" customWidth="1"/>
    <col min="2827" max="2827" width="15.28515625" customWidth="1"/>
    <col min="2828" max="2828" width="15" customWidth="1"/>
    <col min="3073" max="3073" width="6.28515625" customWidth="1"/>
    <col min="3074" max="3074" width="45.28515625" customWidth="1"/>
    <col min="3075" max="3075" width="10.140625" customWidth="1"/>
    <col min="3076" max="3076" width="10" customWidth="1"/>
    <col min="3077" max="3077" width="9.28515625" customWidth="1"/>
    <col min="3078" max="3078" width="13.42578125" customWidth="1"/>
    <col min="3079" max="3079" width="14.7109375" customWidth="1"/>
    <col min="3080" max="3080" width="16.28515625" customWidth="1"/>
    <col min="3081" max="3081" width="18.5703125" customWidth="1"/>
    <col min="3082" max="3082" width="22.28515625" customWidth="1"/>
    <col min="3083" max="3083" width="15.28515625" customWidth="1"/>
    <col min="3084" max="3084" width="15" customWidth="1"/>
    <col min="3329" max="3329" width="6.28515625" customWidth="1"/>
    <col min="3330" max="3330" width="45.28515625" customWidth="1"/>
    <col min="3331" max="3331" width="10.140625" customWidth="1"/>
    <col min="3332" max="3332" width="10" customWidth="1"/>
    <col min="3333" max="3333" width="9.28515625" customWidth="1"/>
    <col min="3334" max="3334" width="13.42578125" customWidth="1"/>
    <col min="3335" max="3335" width="14.7109375" customWidth="1"/>
    <col min="3336" max="3336" width="16.28515625" customWidth="1"/>
    <col min="3337" max="3337" width="18.5703125" customWidth="1"/>
    <col min="3338" max="3338" width="22.28515625" customWidth="1"/>
    <col min="3339" max="3339" width="15.28515625" customWidth="1"/>
    <col min="3340" max="3340" width="15" customWidth="1"/>
    <col min="3585" max="3585" width="6.28515625" customWidth="1"/>
    <col min="3586" max="3586" width="45.28515625" customWidth="1"/>
    <col min="3587" max="3587" width="10.140625" customWidth="1"/>
    <col min="3588" max="3588" width="10" customWidth="1"/>
    <col min="3589" max="3589" width="9.28515625" customWidth="1"/>
    <col min="3590" max="3590" width="13.42578125" customWidth="1"/>
    <col min="3591" max="3591" width="14.7109375" customWidth="1"/>
    <col min="3592" max="3592" width="16.28515625" customWidth="1"/>
    <col min="3593" max="3593" width="18.5703125" customWidth="1"/>
    <col min="3594" max="3594" width="22.28515625" customWidth="1"/>
    <col min="3595" max="3595" width="15.28515625" customWidth="1"/>
    <col min="3596" max="3596" width="15" customWidth="1"/>
    <col min="3841" max="3841" width="6.28515625" customWidth="1"/>
    <col min="3842" max="3842" width="45.28515625" customWidth="1"/>
    <col min="3843" max="3843" width="10.140625" customWidth="1"/>
    <col min="3844" max="3844" width="10" customWidth="1"/>
    <col min="3845" max="3845" width="9.28515625" customWidth="1"/>
    <col min="3846" max="3846" width="13.42578125" customWidth="1"/>
    <col min="3847" max="3847" width="14.7109375" customWidth="1"/>
    <col min="3848" max="3848" width="16.28515625" customWidth="1"/>
    <col min="3849" max="3849" width="18.5703125" customWidth="1"/>
    <col min="3850" max="3850" width="22.28515625" customWidth="1"/>
    <col min="3851" max="3851" width="15.28515625" customWidth="1"/>
    <col min="3852" max="3852" width="15" customWidth="1"/>
    <col min="4097" max="4097" width="6.28515625" customWidth="1"/>
    <col min="4098" max="4098" width="45.28515625" customWidth="1"/>
    <col min="4099" max="4099" width="10.140625" customWidth="1"/>
    <col min="4100" max="4100" width="10" customWidth="1"/>
    <col min="4101" max="4101" width="9.28515625" customWidth="1"/>
    <col min="4102" max="4102" width="13.42578125" customWidth="1"/>
    <col min="4103" max="4103" width="14.7109375" customWidth="1"/>
    <col min="4104" max="4104" width="16.28515625" customWidth="1"/>
    <col min="4105" max="4105" width="18.5703125" customWidth="1"/>
    <col min="4106" max="4106" width="22.28515625" customWidth="1"/>
    <col min="4107" max="4107" width="15.28515625" customWidth="1"/>
    <col min="4108" max="4108" width="15" customWidth="1"/>
    <col min="4353" max="4353" width="6.28515625" customWidth="1"/>
    <col min="4354" max="4354" width="45.28515625" customWidth="1"/>
    <col min="4355" max="4355" width="10.140625" customWidth="1"/>
    <col min="4356" max="4356" width="10" customWidth="1"/>
    <col min="4357" max="4357" width="9.28515625" customWidth="1"/>
    <col min="4358" max="4358" width="13.42578125" customWidth="1"/>
    <col min="4359" max="4359" width="14.7109375" customWidth="1"/>
    <col min="4360" max="4360" width="16.28515625" customWidth="1"/>
    <col min="4361" max="4361" width="18.5703125" customWidth="1"/>
    <col min="4362" max="4362" width="22.28515625" customWidth="1"/>
    <col min="4363" max="4363" width="15.28515625" customWidth="1"/>
    <col min="4364" max="4364" width="15" customWidth="1"/>
    <col min="4609" max="4609" width="6.28515625" customWidth="1"/>
    <col min="4610" max="4610" width="45.28515625" customWidth="1"/>
    <col min="4611" max="4611" width="10.140625" customWidth="1"/>
    <col min="4612" max="4612" width="10" customWidth="1"/>
    <col min="4613" max="4613" width="9.28515625" customWidth="1"/>
    <col min="4614" max="4614" width="13.42578125" customWidth="1"/>
    <col min="4615" max="4615" width="14.7109375" customWidth="1"/>
    <col min="4616" max="4616" width="16.28515625" customWidth="1"/>
    <col min="4617" max="4617" width="18.5703125" customWidth="1"/>
    <col min="4618" max="4618" width="22.28515625" customWidth="1"/>
    <col min="4619" max="4619" width="15.28515625" customWidth="1"/>
    <col min="4620" max="4620" width="15" customWidth="1"/>
    <col min="4865" max="4865" width="6.28515625" customWidth="1"/>
    <col min="4866" max="4866" width="45.28515625" customWidth="1"/>
    <col min="4867" max="4867" width="10.140625" customWidth="1"/>
    <col min="4868" max="4868" width="10" customWidth="1"/>
    <col min="4869" max="4869" width="9.28515625" customWidth="1"/>
    <col min="4870" max="4870" width="13.42578125" customWidth="1"/>
    <col min="4871" max="4871" width="14.7109375" customWidth="1"/>
    <col min="4872" max="4872" width="16.28515625" customWidth="1"/>
    <col min="4873" max="4873" width="18.5703125" customWidth="1"/>
    <col min="4874" max="4874" width="22.28515625" customWidth="1"/>
    <col min="4875" max="4875" width="15.28515625" customWidth="1"/>
    <col min="4876" max="4876" width="15" customWidth="1"/>
    <col min="5121" max="5121" width="6.28515625" customWidth="1"/>
    <col min="5122" max="5122" width="45.28515625" customWidth="1"/>
    <col min="5123" max="5123" width="10.140625" customWidth="1"/>
    <col min="5124" max="5124" width="10" customWidth="1"/>
    <col min="5125" max="5125" width="9.28515625" customWidth="1"/>
    <col min="5126" max="5126" width="13.42578125" customWidth="1"/>
    <col min="5127" max="5127" width="14.7109375" customWidth="1"/>
    <col min="5128" max="5128" width="16.28515625" customWidth="1"/>
    <col min="5129" max="5129" width="18.5703125" customWidth="1"/>
    <col min="5130" max="5130" width="22.28515625" customWidth="1"/>
    <col min="5131" max="5131" width="15.28515625" customWidth="1"/>
    <col min="5132" max="5132" width="15" customWidth="1"/>
    <col min="5377" max="5377" width="6.28515625" customWidth="1"/>
    <col min="5378" max="5378" width="45.28515625" customWidth="1"/>
    <col min="5379" max="5379" width="10.140625" customWidth="1"/>
    <col min="5380" max="5380" width="10" customWidth="1"/>
    <col min="5381" max="5381" width="9.28515625" customWidth="1"/>
    <col min="5382" max="5382" width="13.42578125" customWidth="1"/>
    <col min="5383" max="5383" width="14.7109375" customWidth="1"/>
    <col min="5384" max="5384" width="16.28515625" customWidth="1"/>
    <col min="5385" max="5385" width="18.5703125" customWidth="1"/>
    <col min="5386" max="5386" width="22.28515625" customWidth="1"/>
    <col min="5387" max="5387" width="15.28515625" customWidth="1"/>
    <col min="5388" max="5388" width="15" customWidth="1"/>
    <col min="5633" max="5633" width="6.28515625" customWidth="1"/>
    <col min="5634" max="5634" width="45.28515625" customWidth="1"/>
    <col min="5635" max="5635" width="10.140625" customWidth="1"/>
    <col min="5636" max="5636" width="10" customWidth="1"/>
    <col min="5637" max="5637" width="9.28515625" customWidth="1"/>
    <col min="5638" max="5638" width="13.42578125" customWidth="1"/>
    <col min="5639" max="5639" width="14.7109375" customWidth="1"/>
    <col min="5640" max="5640" width="16.28515625" customWidth="1"/>
    <col min="5641" max="5641" width="18.5703125" customWidth="1"/>
    <col min="5642" max="5642" width="22.28515625" customWidth="1"/>
    <col min="5643" max="5643" width="15.28515625" customWidth="1"/>
    <col min="5644" max="5644" width="15" customWidth="1"/>
    <col min="5889" max="5889" width="6.28515625" customWidth="1"/>
    <col min="5890" max="5890" width="45.28515625" customWidth="1"/>
    <col min="5891" max="5891" width="10.140625" customWidth="1"/>
    <col min="5892" max="5892" width="10" customWidth="1"/>
    <col min="5893" max="5893" width="9.28515625" customWidth="1"/>
    <col min="5894" max="5894" width="13.42578125" customWidth="1"/>
    <col min="5895" max="5895" width="14.7109375" customWidth="1"/>
    <col min="5896" max="5896" width="16.28515625" customWidth="1"/>
    <col min="5897" max="5897" width="18.5703125" customWidth="1"/>
    <col min="5898" max="5898" width="22.28515625" customWidth="1"/>
    <col min="5899" max="5899" width="15.28515625" customWidth="1"/>
    <col min="5900" max="5900" width="15" customWidth="1"/>
    <col min="6145" max="6145" width="6.28515625" customWidth="1"/>
    <col min="6146" max="6146" width="45.28515625" customWidth="1"/>
    <col min="6147" max="6147" width="10.140625" customWidth="1"/>
    <col min="6148" max="6148" width="10" customWidth="1"/>
    <col min="6149" max="6149" width="9.28515625" customWidth="1"/>
    <col min="6150" max="6150" width="13.42578125" customWidth="1"/>
    <col min="6151" max="6151" width="14.7109375" customWidth="1"/>
    <col min="6152" max="6152" width="16.28515625" customWidth="1"/>
    <col min="6153" max="6153" width="18.5703125" customWidth="1"/>
    <col min="6154" max="6154" width="22.28515625" customWidth="1"/>
    <col min="6155" max="6155" width="15.28515625" customWidth="1"/>
    <col min="6156" max="6156" width="15" customWidth="1"/>
    <col min="6401" max="6401" width="6.28515625" customWidth="1"/>
    <col min="6402" max="6402" width="45.28515625" customWidth="1"/>
    <col min="6403" max="6403" width="10.140625" customWidth="1"/>
    <col min="6404" max="6404" width="10" customWidth="1"/>
    <col min="6405" max="6405" width="9.28515625" customWidth="1"/>
    <col min="6406" max="6406" width="13.42578125" customWidth="1"/>
    <col min="6407" max="6407" width="14.7109375" customWidth="1"/>
    <col min="6408" max="6408" width="16.28515625" customWidth="1"/>
    <col min="6409" max="6409" width="18.5703125" customWidth="1"/>
    <col min="6410" max="6410" width="22.28515625" customWidth="1"/>
    <col min="6411" max="6411" width="15.28515625" customWidth="1"/>
    <col min="6412" max="6412" width="15" customWidth="1"/>
    <col min="6657" max="6657" width="6.28515625" customWidth="1"/>
    <col min="6658" max="6658" width="45.28515625" customWidth="1"/>
    <col min="6659" max="6659" width="10.140625" customWidth="1"/>
    <col min="6660" max="6660" width="10" customWidth="1"/>
    <col min="6661" max="6661" width="9.28515625" customWidth="1"/>
    <col min="6662" max="6662" width="13.42578125" customWidth="1"/>
    <col min="6663" max="6663" width="14.7109375" customWidth="1"/>
    <col min="6664" max="6664" width="16.28515625" customWidth="1"/>
    <col min="6665" max="6665" width="18.5703125" customWidth="1"/>
    <col min="6666" max="6666" width="22.28515625" customWidth="1"/>
    <col min="6667" max="6667" width="15.28515625" customWidth="1"/>
    <col min="6668" max="6668" width="15" customWidth="1"/>
    <col min="6913" max="6913" width="6.28515625" customWidth="1"/>
    <col min="6914" max="6914" width="45.28515625" customWidth="1"/>
    <col min="6915" max="6915" width="10.140625" customWidth="1"/>
    <col min="6916" max="6916" width="10" customWidth="1"/>
    <col min="6917" max="6917" width="9.28515625" customWidth="1"/>
    <col min="6918" max="6918" width="13.42578125" customWidth="1"/>
    <col min="6919" max="6919" width="14.7109375" customWidth="1"/>
    <col min="6920" max="6920" width="16.28515625" customWidth="1"/>
    <col min="6921" max="6921" width="18.5703125" customWidth="1"/>
    <col min="6922" max="6922" width="22.28515625" customWidth="1"/>
    <col min="6923" max="6923" width="15.28515625" customWidth="1"/>
    <col min="6924" max="6924" width="15" customWidth="1"/>
    <col min="7169" max="7169" width="6.28515625" customWidth="1"/>
    <col min="7170" max="7170" width="45.28515625" customWidth="1"/>
    <col min="7171" max="7171" width="10.140625" customWidth="1"/>
    <col min="7172" max="7172" width="10" customWidth="1"/>
    <col min="7173" max="7173" width="9.28515625" customWidth="1"/>
    <col min="7174" max="7174" width="13.42578125" customWidth="1"/>
    <col min="7175" max="7175" width="14.7109375" customWidth="1"/>
    <col min="7176" max="7176" width="16.28515625" customWidth="1"/>
    <col min="7177" max="7177" width="18.5703125" customWidth="1"/>
    <col min="7178" max="7178" width="22.28515625" customWidth="1"/>
    <col min="7179" max="7179" width="15.28515625" customWidth="1"/>
    <col min="7180" max="7180" width="15" customWidth="1"/>
    <col min="7425" max="7425" width="6.28515625" customWidth="1"/>
    <col min="7426" max="7426" width="45.28515625" customWidth="1"/>
    <col min="7427" max="7427" width="10.140625" customWidth="1"/>
    <col min="7428" max="7428" width="10" customWidth="1"/>
    <col min="7429" max="7429" width="9.28515625" customWidth="1"/>
    <col min="7430" max="7430" width="13.42578125" customWidth="1"/>
    <col min="7431" max="7431" width="14.7109375" customWidth="1"/>
    <col min="7432" max="7432" width="16.28515625" customWidth="1"/>
    <col min="7433" max="7433" width="18.5703125" customWidth="1"/>
    <col min="7434" max="7434" width="22.28515625" customWidth="1"/>
    <col min="7435" max="7435" width="15.28515625" customWidth="1"/>
    <col min="7436" max="7436" width="15" customWidth="1"/>
    <col min="7681" max="7681" width="6.28515625" customWidth="1"/>
    <col min="7682" max="7682" width="45.28515625" customWidth="1"/>
    <col min="7683" max="7683" width="10.140625" customWidth="1"/>
    <col min="7684" max="7684" width="10" customWidth="1"/>
    <col min="7685" max="7685" width="9.28515625" customWidth="1"/>
    <col min="7686" max="7686" width="13.42578125" customWidth="1"/>
    <col min="7687" max="7687" width="14.7109375" customWidth="1"/>
    <col min="7688" max="7688" width="16.28515625" customWidth="1"/>
    <col min="7689" max="7689" width="18.5703125" customWidth="1"/>
    <col min="7690" max="7690" width="22.28515625" customWidth="1"/>
    <col min="7691" max="7691" width="15.28515625" customWidth="1"/>
    <col min="7692" max="7692" width="15" customWidth="1"/>
    <col min="7937" max="7937" width="6.28515625" customWidth="1"/>
    <col min="7938" max="7938" width="45.28515625" customWidth="1"/>
    <col min="7939" max="7939" width="10.140625" customWidth="1"/>
    <col min="7940" max="7940" width="10" customWidth="1"/>
    <col min="7941" max="7941" width="9.28515625" customWidth="1"/>
    <col min="7942" max="7942" width="13.42578125" customWidth="1"/>
    <col min="7943" max="7943" width="14.7109375" customWidth="1"/>
    <col min="7944" max="7944" width="16.28515625" customWidth="1"/>
    <col min="7945" max="7945" width="18.5703125" customWidth="1"/>
    <col min="7946" max="7946" width="22.28515625" customWidth="1"/>
    <col min="7947" max="7947" width="15.28515625" customWidth="1"/>
    <col min="7948" max="7948" width="15" customWidth="1"/>
    <col min="8193" max="8193" width="6.28515625" customWidth="1"/>
    <col min="8194" max="8194" width="45.28515625" customWidth="1"/>
    <col min="8195" max="8195" width="10.140625" customWidth="1"/>
    <col min="8196" max="8196" width="10" customWidth="1"/>
    <col min="8197" max="8197" width="9.28515625" customWidth="1"/>
    <col min="8198" max="8198" width="13.42578125" customWidth="1"/>
    <col min="8199" max="8199" width="14.7109375" customWidth="1"/>
    <col min="8200" max="8200" width="16.28515625" customWidth="1"/>
    <col min="8201" max="8201" width="18.5703125" customWidth="1"/>
    <col min="8202" max="8202" width="22.28515625" customWidth="1"/>
    <col min="8203" max="8203" width="15.28515625" customWidth="1"/>
    <col min="8204" max="8204" width="15" customWidth="1"/>
    <col min="8449" max="8449" width="6.28515625" customWidth="1"/>
    <col min="8450" max="8450" width="45.28515625" customWidth="1"/>
    <col min="8451" max="8451" width="10.140625" customWidth="1"/>
    <col min="8452" max="8452" width="10" customWidth="1"/>
    <col min="8453" max="8453" width="9.28515625" customWidth="1"/>
    <col min="8454" max="8454" width="13.42578125" customWidth="1"/>
    <col min="8455" max="8455" width="14.7109375" customWidth="1"/>
    <col min="8456" max="8456" width="16.28515625" customWidth="1"/>
    <col min="8457" max="8457" width="18.5703125" customWidth="1"/>
    <col min="8458" max="8458" width="22.28515625" customWidth="1"/>
    <col min="8459" max="8459" width="15.28515625" customWidth="1"/>
    <col min="8460" max="8460" width="15" customWidth="1"/>
    <col min="8705" max="8705" width="6.28515625" customWidth="1"/>
    <col min="8706" max="8706" width="45.28515625" customWidth="1"/>
    <col min="8707" max="8707" width="10.140625" customWidth="1"/>
    <col min="8708" max="8708" width="10" customWidth="1"/>
    <col min="8709" max="8709" width="9.28515625" customWidth="1"/>
    <col min="8710" max="8710" width="13.42578125" customWidth="1"/>
    <col min="8711" max="8711" width="14.7109375" customWidth="1"/>
    <col min="8712" max="8712" width="16.28515625" customWidth="1"/>
    <col min="8713" max="8713" width="18.5703125" customWidth="1"/>
    <col min="8714" max="8714" width="22.28515625" customWidth="1"/>
    <col min="8715" max="8715" width="15.28515625" customWidth="1"/>
    <col min="8716" max="8716" width="15" customWidth="1"/>
    <col min="8961" max="8961" width="6.28515625" customWidth="1"/>
    <col min="8962" max="8962" width="45.28515625" customWidth="1"/>
    <col min="8963" max="8963" width="10.140625" customWidth="1"/>
    <col min="8964" max="8964" width="10" customWidth="1"/>
    <col min="8965" max="8965" width="9.28515625" customWidth="1"/>
    <col min="8966" max="8966" width="13.42578125" customWidth="1"/>
    <col min="8967" max="8967" width="14.7109375" customWidth="1"/>
    <col min="8968" max="8968" width="16.28515625" customWidth="1"/>
    <col min="8969" max="8969" width="18.5703125" customWidth="1"/>
    <col min="8970" max="8970" width="22.28515625" customWidth="1"/>
    <col min="8971" max="8971" width="15.28515625" customWidth="1"/>
    <col min="8972" max="8972" width="15" customWidth="1"/>
    <col min="9217" max="9217" width="6.28515625" customWidth="1"/>
    <col min="9218" max="9218" width="45.28515625" customWidth="1"/>
    <col min="9219" max="9219" width="10.140625" customWidth="1"/>
    <col min="9220" max="9220" width="10" customWidth="1"/>
    <col min="9221" max="9221" width="9.28515625" customWidth="1"/>
    <col min="9222" max="9222" width="13.42578125" customWidth="1"/>
    <col min="9223" max="9223" width="14.7109375" customWidth="1"/>
    <col min="9224" max="9224" width="16.28515625" customWidth="1"/>
    <col min="9225" max="9225" width="18.5703125" customWidth="1"/>
    <col min="9226" max="9226" width="22.28515625" customWidth="1"/>
    <col min="9227" max="9227" width="15.28515625" customWidth="1"/>
    <col min="9228" max="9228" width="15" customWidth="1"/>
    <col min="9473" max="9473" width="6.28515625" customWidth="1"/>
    <col min="9474" max="9474" width="45.28515625" customWidth="1"/>
    <col min="9475" max="9475" width="10.140625" customWidth="1"/>
    <col min="9476" max="9476" width="10" customWidth="1"/>
    <col min="9477" max="9477" width="9.28515625" customWidth="1"/>
    <col min="9478" max="9478" width="13.42578125" customWidth="1"/>
    <col min="9479" max="9479" width="14.7109375" customWidth="1"/>
    <col min="9480" max="9480" width="16.28515625" customWidth="1"/>
    <col min="9481" max="9481" width="18.5703125" customWidth="1"/>
    <col min="9482" max="9482" width="22.28515625" customWidth="1"/>
    <col min="9483" max="9483" width="15.28515625" customWidth="1"/>
    <col min="9484" max="9484" width="15" customWidth="1"/>
    <col min="9729" max="9729" width="6.28515625" customWidth="1"/>
    <col min="9730" max="9730" width="45.28515625" customWidth="1"/>
    <col min="9731" max="9731" width="10.140625" customWidth="1"/>
    <col min="9732" max="9732" width="10" customWidth="1"/>
    <col min="9733" max="9733" width="9.28515625" customWidth="1"/>
    <col min="9734" max="9734" width="13.42578125" customWidth="1"/>
    <col min="9735" max="9735" width="14.7109375" customWidth="1"/>
    <col min="9736" max="9736" width="16.28515625" customWidth="1"/>
    <col min="9737" max="9737" width="18.5703125" customWidth="1"/>
    <col min="9738" max="9738" width="22.28515625" customWidth="1"/>
    <col min="9739" max="9739" width="15.28515625" customWidth="1"/>
    <col min="9740" max="9740" width="15" customWidth="1"/>
    <col min="9985" max="9985" width="6.28515625" customWidth="1"/>
    <col min="9986" max="9986" width="45.28515625" customWidth="1"/>
    <col min="9987" max="9987" width="10.140625" customWidth="1"/>
    <col min="9988" max="9988" width="10" customWidth="1"/>
    <col min="9989" max="9989" width="9.28515625" customWidth="1"/>
    <col min="9990" max="9990" width="13.42578125" customWidth="1"/>
    <col min="9991" max="9991" width="14.7109375" customWidth="1"/>
    <col min="9992" max="9992" width="16.28515625" customWidth="1"/>
    <col min="9993" max="9993" width="18.5703125" customWidth="1"/>
    <col min="9994" max="9994" width="22.28515625" customWidth="1"/>
    <col min="9995" max="9995" width="15.28515625" customWidth="1"/>
    <col min="9996" max="9996" width="15" customWidth="1"/>
    <col min="10241" max="10241" width="6.28515625" customWidth="1"/>
    <col min="10242" max="10242" width="45.28515625" customWidth="1"/>
    <col min="10243" max="10243" width="10.140625" customWidth="1"/>
    <col min="10244" max="10244" width="10" customWidth="1"/>
    <col min="10245" max="10245" width="9.28515625" customWidth="1"/>
    <col min="10246" max="10246" width="13.42578125" customWidth="1"/>
    <col min="10247" max="10247" width="14.7109375" customWidth="1"/>
    <col min="10248" max="10248" width="16.28515625" customWidth="1"/>
    <col min="10249" max="10249" width="18.5703125" customWidth="1"/>
    <col min="10250" max="10250" width="22.28515625" customWidth="1"/>
    <col min="10251" max="10251" width="15.28515625" customWidth="1"/>
    <col min="10252" max="10252" width="15" customWidth="1"/>
    <col min="10497" max="10497" width="6.28515625" customWidth="1"/>
    <col min="10498" max="10498" width="45.28515625" customWidth="1"/>
    <col min="10499" max="10499" width="10.140625" customWidth="1"/>
    <col min="10500" max="10500" width="10" customWidth="1"/>
    <col min="10501" max="10501" width="9.28515625" customWidth="1"/>
    <col min="10502" max="10502" width="13.42578125" customWidth="1"/>
    <col min="10503" max="10503" width="14.7109375" customWidth="1"/>
    <col min="10504" max="10504" width="16.28515625" customWidth="1"/>
    <col min="10505" max="10505" width="18.5703125" customWidth="1"/>
    <col min="10506" max="10506" width="22.28515625" customWidth="1"/>
    <col min="10507" max="10507" width="15.28515625" customWidth="1"/>
    <col min="10508" max="10508" width="15" customWidth="1"/>
    <col min="10753" max="10753" width="6.28515625" customWidth="1"/>
    <col min="10754" max="10754" width="45.28515625" customWidth="1"/>
    <col min="10755" max="10755" width="10.140625" customWidth="1"/>
    <col min="10756" max="10756" width="10" customWidth="1"/>
    <col min="10757" max="10757" width="9.28515625" customWidth="1"/>
    <col min="10758" max="10758" width="13.42578125" customWidth="1"/>
    <col min="10759" max="10759" width="14.7109375" customWidth="1"/>
    <col min="10760" max="10760" width="16.28515625" customWidth="1"/>
    <col min="10761" max="10761" width="18.5703125" customWidth="1"/>
    <col min="10762" max="10762" width="22.28515625" customWidth="1"/>
    <col min="10763" max="10763" width="15.28515625" customWidth="1"/>
    <col min="10764" max="10764" width="15" customWidth="1"/>
    <col min="11009" max="11009" width="6.28515625" customWidth="1"/>
    <col min="11010" max="11010" width="45.28515625" customWidth="1"/>
    <col min="11011" max="11011" width="10.140625" customWidth="1"/>
    <col min="11012" max="11012" width="10" customWidth="1"/>
    <col min="11013" max="11013" width="9.28515625" customWidth="1"/>
    <col min="11014" max="11014" width="13.42578125" customWidth="1"/>
    <col min="11015" max="11015" width="14.7109375" customWidth="1"/>
    <col min="11016" max="11016" width="16.28515625" customWidth="1"/>
    <col min="11017" max="11017" width="18.5703125" customWidth="1"/>
    <col min="11018" max="11018" width="22.28515625" customWidth="1"/>
    <col min="11019" max="11019" width="15.28515625" customWidth="1"/>
    <col min="11020" max="11020" width="15" customWidth="1"/>
    <col min="11265" max="11265" width="6.28515625" customWidth="1"/>
    <col min="11266" max="11266" width="45.28515625" customWidth="1"/>
    <col min="11267" max="11267" width="10.140625" customWidth="1"/>
    <col min="11268" max="11268" width="10" customWidth="1"/>
    <col min="11269" max="11269" width="9.28515625" customWidth="1"/>
    <col min="11270" max="11270" width="13.42578125" customWidth="1"/>
    <col min="11271" max="11271" width="14.7109375" customWidth="1"/>
    <col min="11272" max="11272" width="16.28515625" customWidth="1"/>
    <col min="11273" max="11273" width="18.5703125" customWidth="1"/>
    <col min="11274" max="11274" width="22.28515625" customWidth="1"/>
    <col min="11275" max="11275" width="15.28515625" customWidth="1"/>
    <col min="11276" max="11276" width="15" customWidth="1"/>
    <col min="11521" max="11521" width="6.28515625" customWidth="1"/>
    <col min="11522" max="11522" width="45.28515625" customWidth="1"/>
    <col min="11523" max="11523" width="10.140625" customWidth="1"/>
    <col min="11524" max="11524" width="10" customWidth="1"/>
    <col min="11525" max="11525" width="9.28515625" customWidth="1"/>
    <col min="11526" max="11526" width="13.42578125" customWidth="1"/>
    <col min="11527" max="11527" width="14.7109375" customWidth="1"/>
    <col min="11528" max="11528" width="16.28515625" customWidth="1"/>
    <col min="11529" max="11529" width="18.5703125" customWidth="1"/>
    <col min="11530" max="11530" width="22.28515625" customWidth="1"/>
    <col min="11531" max="11531" width="15.28515625" customWidth="1"/>
    <col min="11532" max="11532" width="15" customWidth="1"/>
    <col min="11777" max="11777" width="6.28515625" customWidth="1"/>
    <col min="11778" max="11778" width="45.28515625" customWidth="1"/>
    <col min="11779" max="11779" width="10.140625" customWidth="1"/>
    <col min="11780" max="11780" width="10" customWidth="1"/>
    <col min="11781" max="11781" width="9.28515625" customWidth="1"/>
    <col min="11782" max="11782" width="13.42578125" customWidth="1"/>
    <col min="11783" max="11783" width="14.7109375" customWidth="1"/>
    <col min="11784" max="11784" width="16.28515625" customWidth="1"/>
    <col min="11785" max="11785" width="18.5703125" customWidth="1"/>
    <col min="11786" max="11786" width="22.28515625" customWidth="1"/>
    <col min="11787" max="11787" width="15.28515625" customWidth="1"/>
    <col min="11788" max="11788" width="15" customWidth="1"/>
    <col min="12033" max="12033" width="6.28515625" customWidth="1"/>
    <col min="12034" max="12034" width="45.28515625" customWidth="1"/>
    <col min="12035" max="12035" width="10.140625" customWidth="1"/>
    <col min="12036" max="12036" width="10" customWidth="1"/>
    <col min="12037" max="12037" width="9.28515625" customWidth="1"/>
    <col min="12038" max="12038" width="13.42578125" customWidth="1"/>
    <col min="12039" max="12039" width="14.7109375" customWidth="1"/>
    <col min="12040" max="12040" width="16.28515625" customWidth="1"/>
    <col min="12041" max="12041" width="18.5703125" customWidth="1"/>
    <col min="12042" max="12042" width="22.28515625" customWidth="1"/>
    <col min="12043" max="12043" width="15.28515625" customWidth="1"/>
    <col min="12044" max="12044" width="15" customWidth="1"/>
    <col min="12289" max="12289" width="6.28515625" customWidth="1"/>
    <col min="12290" max="12290" width="45.28515625" customWidth="1"/>
    <col min="12291" max="12291" width="10.140625" customWidth="1"/>
    <col min="12292" max="12292" width="10" customWidth="1"/>
    <col min="12293" max="12293" width="9.28515625" customWidth="1"/>
    <col min="12294" max="12294" width="13.42578125" customWidth="1"/>
    <col min="12295" max="12295" width="14.7109375" customWidth="1"/>
    <col min="12296" max="12296" width="16.28515625" customWidth="1"/>
    <col min="12297" max="12297" width="18.5703125" customWidth="1"/>
    <col min="12298" max="12298" width="22.28515625" customWidth="1"/>
    <col min="12299" max="12299" width="15.28515625" customWidth="1"/>
    <col min="12300" max="12300" width="15" customWidth="1"/>
    <col min="12545" max="12545" width="6.28515625" customWidth="1"/>
    <col min="12546" max="12546" width="45.28515625" customWidth="1"/>
    <col min="12547" max="12547" width="10.140625" customWidth="1"/>
    <col min="12548" max="12548" width="10" customWidth="1"/>
    <col min="12549" max="12549" width="9.28515625" customWidth="1"/>
    <col min="12550" max="12550" width="13.42578125" customWidth="1"/>
    <col min="12551" max="12551" width="14.7109375" customWidth="1"/>
    <col min="12552" max="12552" width="16.28515625" customWidth="1"/>
    <col min="12553" max="12553" width="18.5703125" customWidth="1"/>
    <col min="12554" max="12554" width="22.28515625" customWidth="1"/>
    <col min="12555" max="12555" width="15.28515625" customWidth="1"/>
    <col min="12556" max="12556" width="15" customWidth="1"/>
    <col min="12801" max="12801" width="6.28515625" customWidth="1"/>
    <col min="12802" max="12802" width="45.28515625" customWidth="1"/>
    <col min="12803" max="12803" width="10.140625" customWidth="1"/>
    <col min="12804" max="12804" width="10" customWidth="1"/>
    <col min="12805" max="12805" width="9.28515625" customWidth="1"/>
    <col min="12806" max="12806" width="13.42578125" customWidth="1"/>
    <col min="12807" max="12807" width="14.7109375" customWidth="1"/>
    <col min="12808" max="12808" width="16.28515625" customWidth="1"/>
    <col min="12809" max="12809" width="18.5703125" customWidth="1"/>
    <col min="12810" max="12810" width="22.28515625" customWidth="1"/>
    <col min="12811" max="12811" width="15.28515625" customWidth="1"/>
    <col min="12812" max="12812" width="15" customWidth="1"/>
    <col min="13057" max="13057" width="6.28515625" customWidth="1"/>
    <col min="13058" max="13058" width="45.28515625" customWidth="1"/>
    <col min="13059" max="13059" width="10.140625" customWidth="1"/>
    <col min="13060" max="13060" width="10" customWidth="1"/>
    <col min="13061" max="13061" width="9.28515625" customWidth="1"/>
    <col min="13062" max="13062" width="13.42578125" customWidth="1"/>
    <col min="13063" max="13063" width="14.7109375" customWidth="1"/>
    <col min="13064" max="13064" width="16.28515625" customWidth="1"/>
    <col min="13065" max="13065" width="18.5703125" customWidth="1"/>
    <col min="13066" max="13066" width="22.28515625" customWidth="1"/>
    <col min="13067" max="13067" width="15.28515625" customWidth="1"/>
    <col min="13068" max="13068" width="15" customWidth="1"/>
    <col min="13313" max="13313" width="6.28515625" customWidth="1"/>
    <col min="13314" max="13314" width="45.28515625" customWidth="1"/>
    <col min="13315" max="13315" width="10.140625" customWidth="1"/>
    <col min="13316" max="13316" width="10" customWidth="1"/>
    <col min="13317" max="13317" width="9.28515625" customWidth="1"/>
    <col min="13318" max="13318" width="13.42578125" customWidth="1"/>
    <col min="13319" max="13319" width="14.7109375" customWidth="1"/>
    <col min="13320" max="13320" width="16.28515625" customWidth="1"/>
    <col min="13321" max="13321" width="18.5703125" customWidth="1"/>
    <col min="13322" max="13322" width="22.28515625" customWidth="1"/>
    <col min="13323" max="13323" width="15.28515625" customWidth="1"/>
    <col min="13324" max="13324" width="15" customWidth="1"/>
    <col min="13569" max="13569" width="6.28515625" customWidth="1"/>
    <col min="13570" max="13570" width="45.28515625" customWidth="1"/>
    <col min="13571" max="13571" width="10.140625" customWidth="1"/>
    <col min="13572" max="13572" width="10" customWidth="1"/>
    <col min="13573" max="13573" width="9.28515625" customWidth="1"/>
    <col min="13574" max="13574" width="13.42578125" customWidth="1"/>
    <col min="13575" max="13575" width="14.7109375" customWidth="1"/>
    <col min="13576" max="13576" width="16.28515625" customWidth="1"/>
    <col min="13577" max="13577" width="18.5703125" customWidth="1"/>
    <col min="13578" max="13578" width="22.28515625" customWidth="1"/>
    <col min="13579" max="13579" width="15.28515625" customWidth="1"/>
    <col min="13580" max="13580" width="15" customWidth="1"/>
    <col min="13825" max="13825" width="6.28515625" customWidth="1"/>
    <col min="13826" max="13826" width="45.28515625" customWidth="1"/>
    <col min="13827" max="13827" width="10.140625" customWidth="1"/>
    <col min="13828" max="13828" width="10" customWidth="1"/>
    <col min="13829" max="13829" width="9.28515625" customWidth="1"/>
    <col min="13830" max="13830" width="13.42578125" customWidth="1"/>
    <col min="13831" max="13831" width="14.7109375" customWidth="1"/>
    <col min="13832" max="13832" width="16.28515625" customWidth="1"/>
    <col min="13833" max="13833" width="18.5703125" customWidth="1"/>
    <col min="13834" max="13834" width="22.28515625" customWidth="1"/>
    <col min="13835" max="13835" width="15.28515625" customWidth="1"/>
    <col min="13836" max="13836" width="15" customWidth="1"/>
    <col min="14081" max="14081" width="6.28515625" customWidth="1"/>
    <col min="14082" max="14082" width="45.28515625" customWidth="1"/>
    <col min="14083" max="14083" width="10.140625" customWidth="1"/>
    <col min="14084" max="14084" width="10" customWidth="1"/>
    <col min="14085" max="14085" width="9.28515625" customWidth="1"/>
    <col min="14086" max="14086" width="13.42578125" customWidth="1"/>
    <col min="14087" max="14087" width="14.7109375" customWidth="1"/>
    <col min="14088" max="14088" width="16.28515625" customWidth="1"/>
    <col min="14089" max="14089" width="18.5703125" customWidth="1"/>
    <col min="14090" max="14090" width="22.28515625" customWidth="1"/>
    <col min="14091" max="14091" width="15.28515625" customWidth="1"/>
    <col min="14092" max="14092" width="15" customWidth="1"/>
    <col min="14337" max="14337" width="6.28515625" customWidth="1"/>
    <col min="14338" max="14338" width="45.28515625" customWidth="1"/>
    <col min="14339" max="14339" width="10.140625" customWidth="1"/>
    <col min="14340" max="14340" width="10" customWidth="1"/>
    <col min="14341" max="14341" width="9.28515625" customWidth="1"/>
    <col min="14342" max="14342" width="13.42578125" customWidth="1"/>
    <col min="14343" max="14343" width="14.7109375" customWidth="1"/>
    <col min="14344" max="14344" width="16.28515625" customWidth="1"/>
    <col min="14345" max="14345" width="18.5703125" customWidth="1"/>
    <col min="14346" max="14346" width="22.28515625" customWidth="1"/>
    <col min="14347" max="14347" width="15.28515625" customWidth="1"/>
    <col min="14348" max="14348" width="15" customWidth="1"/>
    <col min="14593" max="14593" width="6.28515625" customWidth="1"/>
    <col min="14594" max="14594" width="45.28515625" customWidth="1"/>
    <col min="14595" max="14595" width="10.140625" customWidth="1"/>
    <col min="14596" max="14596" width="10" customWidth="1"/>
    <col min="14597" max="14597" width="9.28515625" customWidth="1"/>
    <col min="14598" max="14598" width="13.42578125" customWidth="1"/>
    <col min="14599" max="14599" width="14.7109375" customWidth="1"/>
    <col min="14600" max="14600" width="16.28515625" customWidth="1"/>
    <col min="14601" max="14601" width="18.5703125" customWidth="1"/>
    <col min="14602" max="14602" width="22.28515625" customWidth="1"/>
    <col min="14603" max="14603" width="15.28515625" customWidth="1"/>
    <col min="14604" max="14604" width="15" customWidth="1"/>
    <col min="14849" max="14849" width="6.28515625" customWidth="1"/>
    <col min="14850" max="14850" width="45.28515625" customWidth="1"/>
    <col min="14851" max="14851" width="10.140625" customWidth="1"/>
    <col min="14852" max="14852" width="10" customWidth="1"/>
    <col min="14853" max="14853" width="9.28515625" customWidth="1"/>
    <col min="14854" max="14854" width="13.42578125" customWidth="1"/>
    <col min="14855" max="14855" width="14.7109375" customWidth="1"/>
    <col min="14856" max="14856" width="16.28515625" customWidth="1"/>
    <col min="14857" max="14857" width="18.5703125" customWidth="1"/>
    <col min="14858" max="14858" width="22.28515625" customWidth="1"/>
    <col min="14859" max="14859" width="15.28515625" customWidth="1"/>
    <col min="14860" max="14860" width="15" customWidth="1"/>
    <col min="15105" max="15105" width="6.28515625" customWidth="1"/>
    <col min="15106" max="15106" width="45.28515625" customWidth="1"/>
    <col min="15107" max="15107" width="10.140625" customWidth="1"/>
    <col min="15108" max="15108" width="10" customWidth="1"/>
    <col min="15109" max="15109" width="9.28515625" customWidth="1"/>
    <col min="15110" max="15110" width="13.42578125" customWidth="1"/>
    <col min="15111" max="15111" width="14.7109375" customWidth="1"/>
    <col min="15112" max="15112" width="16.28515625" customWidth="1"/>
    <col min="15113" max="15113" width="18.5703125" customWidth="1"/>
    <col min="15114" max="15114" width="22.28515625" customWidth="1"/>
    <col min="15115" max="15115" width="15.28515625" customWidth="1"/>
    <col min="15116" max="15116" width="15" customWidth="1"/>
    <col min="15361" max="15361" width="6.28515625" customWidth="1"/>
    <col min="15362" max="15362" width="45.28515625" customWidth="1"/>
    <col min="15363" max="15363" width="10.140625" customWidth="1"/>
    <col min="15364" max="15364" width="10" customWidth="1"/>
    <col min="15365" max="15365" width="9.28515625" customWidth="1"/>
    <col min="15366" max="15366" width="13.42578125" customWidth="1"/>
    <col min="15367" max="15367" width="14.7109375" customWidth="1"/>
    <col min="15368" max="15368" width="16.28515625" customWidth="1"/>
    <col min="15369" max="15369" width="18.5703125" customWidth="1"/>
    <col min="15370" max="15370" width="22.28515625" customWidth="1"/>
    <col min="15371" max="15371" width="15.28515625" customWidth="1"/>
    <col min="15372" max="15372" width="15" customWidth="1"/>
    <col min="15617" max="15617" width="6.28515625" customWidth="1"/>
    <col min="15618" max="15618" width="45.28515625" customWidth="1"/>
    <col min="15619" max="15619" width="10.140625" customWidth="1"/>
    <col min="15620" max="15620" width="10" customWidth="1"/>
    <col min="15621" max="15621" width="9.28515625" customWidth="1"/>
    <col min="15622" max="15622" width="13.42578125" customWidth="1"/>
    <col min="15623" max="15623" width="14.7109375" customWidth="1"/>
    <col min="15624" max="15624" width="16.28515625" customWidth="1"/>
    <col min="15625" max="15625" width="18.5703125" customWidth="1"/>
    <col min="15626" max="15626" width="22.28515625" customWidth="1"/>
    <col min="15627" max="15627" width="15.28515625" customWidth="1"/>
    <col min="15628" max="15628" width="15" customWidth="1"/>
    <col min="15873" max="15873" width="6.28515625" customWidth="1"/>
    <col min="15874" max="15874" width="45.28515625" customWidth="1"/>
    <col min="15875" max="15875" width="10.140625" customWidth="1"/>
    <col min="15876" max="15876" width="10" customWidth="1"/>
    <col min="15877" max="15877" width="9.28515625" customWidth="1"/>
    <col min="15878" max="15878" width="13.42578125" customWidth="1"/>
    <col min="15879" max="15879" width="14.7109375" customWidth="1"/>
    <col min="15880" max="15880" width="16.28515625" customWidth="1"/>
    <col min="15881" max="15881" width="18.5703125" customWidth="1"/>
    <col min="15882" max="15882" width="22.28515625" customWidth="1"/>
    <col min="15883" max="15883" width="15.28515625" customWidth="1"/>
    <col min="15884" max="15884" width="15" customWidth="1"/>
    <col min="16129" max="16129" width="6.28515625" customWidth="1"/>
    <col min="16130" max="16130" width="45.28515625" customWidth="1"/>
    <col min="16131" max="16131" width="10.140625" customWidth="1"/>
    <col min="16132" max="16132" width="10" customWidth="1"/>
    <col min="16133" max="16133" width="9.28515625" customWidth="1"/>
    <col min="16134" max="16134" width="13.42578125" customWidth="1"/>
    <col min="16135" max="16135" width="14.7109375" customWidth="1"/>
    <col min="16136" max="16136" width="16.28515625" customWidth="1"/>
    <col min="16137" max="16137" width="18.5703125" customWidth="1"/>
    <col min="16138" max="16138" width="22.28515625" customWidth="1"/>
    <col min="16139" max="16139" width="15.28515625" customWidth="1"/>
    <col min="16140" max="16140" width="15" customWidth="1"/>
  </cols>
  <sheetData>
    <row r="1" spans="1:16" ht="15.75">
      <c r="A1" s="1" t="s">
        <v>0</v>
      </c>
      <c r="B1" s="1"/>
      <c r="C1" s="2"/>
      <c r="D1" s="3"/>
      <c r="E1" s="3"/>
      <c r="F1" s="4"/>
      <c r="G1" s="5"/>
      <c r="H1" s="6"/>
      <c r="I1" s="185" t="s">
        <v>1</v>
      </c>
      <c r="J1" s="185"/>
      <c r="L1" s="7"/>
    </row>
    <row r="2" spans="1:16" ht="15.75">
      <c r="A2" s="1" t="s">
        <v>2</v>
      </c>
      <c r="B2" s="1"/>
      <c r="C2" s="2"/>
      <c r="D2" s="3"/>
      <c r="E2" s="3"/>
      <c r="F2" s="4"/>
      <c r="G2" s="5"/>
      <c r="H2" s="6"/>
      <c r="I2" s="8" t="s">
        <v>3</v>
      </c>
      <c r="J2" s="9">
        <f>C80</f>
        <v>0.25</v>
      </c>
      <c r="L2" s="7"/>
    </row>
    <row r="3" spans="1:16" ht="18.75">
      <c r="A3" s="1"/>
      <c r="B3" s="1"/>
      <c r="C3" s="2"/>
      <c r="D3" s="3"/>
      <c r="E3" s="3"/>
      <c r="F3" s="4"/>
      <c r="G3" s="5"/>
      <c r="H3" s="6"/>
      <c r="I3" s="8" t="s">
        <v>4</v>
      </c>
      <c r="J3" s="10">
        <f>I80</f>
        <v>15400</v>
      </c>
      <c r="L3" s="7"/>
      <c r="M3" s="153" t="s">
        <v>80</v>
      </c>
    </row>
    <row r="4" spans="1:16" ht="15.75">
      <c r="A4" s="1"/>
      <c r="B4" s="1"/>
      <c r="C4" s="2"/>
      <c r="D4" s="3"/>
      <c r="E4" s="3"/>
      <c r="F4" s="4"/>
      <c r="G4" s="5"/>
      <c r="H4" s="6"/>
      <c r="I4" s="186" t="s">
        <v>5</v>
      </c>
      <c r="J4" s="186"/>
      <c r="L4" s="7"/>
      <c r="M4" t="s">
        <v>82</v>
      </c>
    </row>
    <row r="5" spans="1:16" ht="15.75">
      <c r="A5" s="4"/>
      <c r="B5" s="11"/>
      <c r="C5" s="12"/>
      <c r="D5" s="3"/>
      <c r="E5" s="3"/>
      <c r="F5" s="4"/>
      <c r="G5" s="5"/>
      <c r="H5" s="5"/>
      <c r="I5" s="13"/>
      <c r="J5" s="14" t="s">
        <v>6</v>
      </c>
      <c r="L5" s="7"/>
      <c r="M5" s="150">
        <v>123</v>
      </c>
      <c r="N5" s="151" t="s">
        <v>81</v>
      </c>
      <c r="O5" s="152"/>
      <c r="P5" s="152"/>
    </row>
    <row r="6" spans="1:16" ht="15.75">
      <c r="A6" s="15" t="s">
        <v>69</v>
      </c>
      <c r="B6" s="15"/>
      <c r="C6" s="16"/>
      <c r="D6" s="16"/>
      <c r="E6" s="16"/>
      <c r="F6" s="16"/>
      <c r="G6" s="17"/>
      <c r="H6" s="5"/>
      <c r="I6" s="187"/>
      <c r="J6" s="187"/>
      <c r="L6" s="7"/>
      <c r="M6" s="65">
        <v>123</v>
      </c>
      <c r="N6" s="149" t="s">
        <v>79</v>
      </c>
      <c r="O6" s="154"/>
      <c r="P6" s="154"/>
    </row>
    <row r="7" spans="1:16" ht="15.75">
      <c r="A7" s="18" t="s">
        <v>7</v>
      </c>
      <c r="B7" s="11"/>
      <c r="C7" s="19"/>
      <c r="D7" s="3"/>
      <c r="E7" s="3"/>
      <c r="F7" s="4"/>
      <c r="G7" s="20"/>
      <c r="H7" s="5"/>
      <c r="I7" s="5"/>
      <c r="J7" s="5"/>
      <c r="L7" s="7"/>
      <c r="M7" s="148">
        <v>123</v>
      </c>
      <c r="N7" s="149" t="s">
        <v>79</v>
      </c>
      <c r="O7" s="154"/>
      <c r="P7" s="154"/>
    </row>
    <row r="8" spans="1:16" ht="15.75">
      <c r="A8" s="21"/>
      <c r="B8" s="18"/>
      <c r="C8" s="22"/>
      <c r="D8" s="22"/>
      <c r="E8" s="22"/>
      <c r="F8" s="22"/>
      <c r="G8" s="20"/>
      <c r="H8" s="5"/>
      <c r="I8" s="5"/>
      <c r="J8" s="5"/>
      <c r="L8" s="7"/>
    </row>
    <row r="9" spans="1:16" ht="18.75">
      <c r="A9" s="169" t="s">
        <v>8</v>
      </c>
      <c r="B9" s="169"/>
      <c r="C9" s="169"/>
      <c r="D9" s="169"/>
      <c r="E9" s="169"/>
      <c r="F9" s="169"/>
      <c r="G9" s="169"/>
      <c r="H9" s="169"/>
      <c r="I9" s="169"/>
      <c r="J9" s="169"/>
      <c r="L9" s="7"/>
    </row>
    <row r="10" spans="1:16" ht="15.75">
      <c r="A10" s="170" t="s">
        <v>70</v>
      </c>
      <c r="B10" s="170"/>
      <c r="C10" s="170"/>
      <c r="D10" s="170"/>
      <c r="E10" s="170"/>
      <c r="F10" s="170"/>
      <c r="G10" s="170"/>
      <c r="H10" s="170"/>
      <c r="I10" s="170"/>
      <c r="J10" s="170"/>
      <c r="L10" s="7"/>
    </row>
    <row r="11" spans="1:16" ht="15.7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23"/>
      <c r="L11" s="24"/>
    </row>
    <row r="12" spans="1:16" ht="15.75">
      <c r="A12" s="1"/>
      <c r="B12" s="1"/>
      <c r="C12" s="2"/>
      <c r="D12" s="2"/>
      <c r="E12" s="2"/>
      <c r="F12" s="2"/>
      <c r="G12" s="1"/>
      <c r="H12" s="176" t="s">
        <v>9</v>
      </c>
      <c r="I12" s="176"/>
      <c r="J12" s="176"/>
      <c r="L12" s="7"/>
    </row>
    <row r="13" spans="1:16" ht="9.75" customHeight="1">
      <c r="A13" s="25"/>
      <c r="B13" s="26"/>
      <c r="C13" s="27"/>
      <c r="D13" s="27"/>
      <c r="E13" s="27"/>
      <c r="F13" s="28"/>
      <c r="G13" s="5"/>
      <c r="H13" s="177" t="s">
        <v>10</v>
      </c>
      <c r="I13" s="177"/>
      <c r="J13" s="177"/>
      <c r="L13" s="7"/>
    </row>
    <row r="14" spans="1:16" ht="15" customHeight="1">
      <c r="A14" s="178" t="s">
        <v>11</v>
      </c>
      <c r="B14" s="180" t="s">
        <v>12</v>
      </c>
      <c r="C14" s="167" t="s">
        <v>13</v>
      </c>
      <c r="D14" s="158" t="s">
        <v>14</v>
      </c>
      <c r="E14" s="158" t="s">
        <v>15</v>
      </c>
      <c r="F14" s="156" t="s">
        <v>16</v>
      </c>
      <c r="G14" s="183" t="s">
        <v>17</v>
      </c>
      <c r="H14" s="156" t="s">
        <v>18</v>
      </c>
      <c r="I14" s="156" t="s">
        <v>19</v>
      </c>
      <c r="J14" s="158" t="s">
        <v>20</v>
      </c>
      <c r="K14" s="172"/>
      <c r="L14" s="174" t="s">
        <v>21</v>
      </c>
    </row>
    <row r="15" spans="1:16" ht="31.5" customHeight="1">
      <c r="A15" s="179"/>
      <c r="B15" s="181"/>
      <c r="C15" s="182"/>
      <c r="D15" s="159"/>
      <c r="E15" s="159"/>
      <c r="F15" s="157"/>
      <c r="G15" s="184"/>
      <c r="H15" s="157"/>
      <c r="I15" s="157"/>
      <c r="J15" s="159"/>
      <c r="K15" s="173"/>
      <c r="L15" s="175"/>
    </row>
    <row r="16" spans="1:16" s="35" customFormat="1">
      <c r="A16" s="29">
        <v>1</v>
      </c>
      <c r="B16" s="30" t="s">
        <v>22</v>
      </c>
      <c r="C16" s="31" t="s">
        <v>23</v>
      </c>
      <c r="D16" s="32" t="s">
        <v>24</v>
      </c>
      <c r="E16" s="32" t="s">
        <v>25</v>
      </c>
      <c r="F16" s="32" t="s">
        <v>26</v>
      </c>
      <c r="G16" s="32">
        <v>7</v>
      </c>
      <c r="H16" s="32">
        <v>8</v>
      </c>
      <c r="I16" s="32">
        <v>9</v>
      </c>
      <c r="J16" s="32">
        <v>10</v>
      </c>
      <c r="K16" s="33"/>
      <c r="L16" s="34"/>
    </row>
    <row r="17" spans="1:12" s="44" customFormat="1" ht="16.5" customHeight="1">
      <c r="A17" s="36" t="s">
        <v>27</v>
      </c>
      <c r="B17" s="37" t="s">
        <v>28</v>
      </c>
      <c r="C17" s="38">
        <f>SUM(C18:C23)</f>
        <v>0.25</v>
      </c>
      <c r="D17" s="39" t="s">
        <v>29</v>
      </c>
      <c r="E17" s="39" t="s">
        <v>30</v>
      </c>
      <c r="F17" s="40">
        <v>61600</v>
      </c>
      <c r="G17" s="41">
        <f>SUM(G18:G23)</f>
        <v>0</v>
      </c>
      <c r="H17" s="41">
        <f>SUM(H18:H23)</f>
        <v>15400</v>
      </c>
      <c r="I17" s="41">
        <f>SUM(I18:I23)</f>
        <v>15400</v>
      </c>
      <c r="J17" s="104" t="s">
        <v>75</v>
      </c>
      <c r="K17" s="42"/>
      <c r="L17" s="43"/>
    </row>
    <row r="18" spans="1:12" s="134" customFormat="1" ht="14.25" customHeight="1">
      <c r="A18" s="124" t="s">
        <v>31</v>
      </c>
      <c r="B18" s="125" t="s">
        <v>32</v>
      </c>
      <c r="C18" s="126">
        <v>0.25</v>
      </c>
      <c r="D18" s="127" t="s">
        <v>29</v>
      </c>
      <c r="E18" s="127" t="s">
        <v>30</v>
      </c>
      <c r="F18" s="128">
        <v>61600</v>
      </c>
      <c r="G18" s="129">
        <v>0</v>
      </c>
      <c r="H18" s="130">
        <f t="shared" ref="H18:H23" si="0">F18*C18</f>
        <v>15400</v>
      </c>
      <c r="I18" s="130">
        <f t="shared" ref="I18:I23" si="1">H18+G18</f>
        <v>15400</v>
      </c>
      <c r="J18" s="131">
        <v>22742</v>
      </c>
      <c r="K18" s="132" t="s">
        <v>59</v>
      </c>
      <c r="L18" s="133">
        <f>2025-YEAR(J18)</f>
        <v>63</v>
      </c>
    </row>
    <row r="19" spans="1:12" s="134" customFormat="1" ht="14.25" customHeight="1">
      <c r="A19" s="124"/>
      <c r="B19" s="125"/>
      <c r="C19" s="126"/>
      <c r="D19" s="127" t="s">
        <v>29</v>
      </c>
      <c r="E19" s="127" t="s">
        <v>30</v>
      </c>
      <c r="F19" s="128">
        <v>61600</v>
      </c>
      <c r="G19" s="129">
        <v>0</v>
      </c>
      <c r="H19" s="130">
        <f t="shared" si="0"/>
        <v>0</v>
      </c>
      <c r="I19" s="130">
        <f t="shared" si="1"/>
        <v>0</v>
      </c>
      <c r="J19" s="131"/>
      <c r="K19" s="132"/>
      <c r="L19" s="133">
        <f t="shared" ref="L19:L79" si="2">2025-YEAR(J19)</f>
        <v>125</v>
      </c>
    </row>
    <row r="20" spans="1:12" s="134" customFormat="1" ht="14.25" customHeight="1">
      <c r="A20" s="124"/>
      <c r="B20" s="135"/>
      <c r="C20" s="126"/>
      <c r="D20" s="127" t="s">
        <v>29</v>
      </c>
      <c r="E20" s="127" t="s">
        <v>30</v>
      </c>
      <c r="F20" s="128">
        <v>61600</v>
      </c>
      <c r="G20" s="129">
        <v>0</v>
      </c>
      <c r="H20" s="130">
        <f t="shared" si="0"/>
        <v>0</v>
      </c>
      <c r="I20" s="130">
        <f t="shared" si="1"/>
        <v>0</v>
      </c>
      <c r="J20" s="131"/>
      <c r="K20" s="132"/>
      <c r="L20" s="133">
        <f t="shared" si="2"/>
        <v>125</v>
      </c>
    </row>
    <row r="21" spans="1:12" s="134" customFormat="1" ht="14.25" customHeight="1">
      <c r="A21" s="124"/>
      <c r="B21" s="135"/>
      <c r="C21" s="126"/>
      <c r="D21" s="127" t="s">
        <v>29</v>
      </c>
      <c r="E21" s="127" t="s">
        <v>30</v>
      </c>
      <c r="F21" s="128">
        <v>61600</v>
      </c>
      <c r="G21" s="129">
        <v>0</v>
      </c>
      <c r="H21" s="130">
        <f t="shared" si="0"/>
        <v>0</v>
      </c>
      <c r="I21" s="130">
        <f t="shared" si="1"/>
        <v>0</v>
      </c>
      <c r="J21" s="131"/>
      <c r="K21" s="132"/>
      <c r="L21" s="133">
        <f t="shared" si="2"/>
        <v>125</v>
      </c>
    </row>
    <row r="22" spans="1:12" s="134" customFormat="1" ht="14.25" customHeight="1">
      <c r="A22" s="124"/>
      <c r="B22" s="135"/>
      <c r="C22" s="126"/>
      <c r="D22" s="127" t="s">
        <v>29</v>
      </c>
      <c r="E22" s="127" t="s">
        <v>30</v>
      </c>
      <c r="F22" s="128">
        <v>61600</v>
      </c>
      <c r="G22" s="129">
        <v>0</v>
      </c>
      <c r="H22" s="130">
        <f t="shared" si="0"/>
        <v>0</v>
      </c>
      <c r="I22" s="130">
        <f t="shared" si="1"/>
        <v>0</v>
      </c>
      <c r="J22" s="131"/>
      <c r="K22" s="132"/>
      <c r="L22" s="133">
        <f t="shared" si="2"/>
        <v>125</v>
      </c>
    </row>
    <row r="23" spans="1:12" s="134" customFormat="1" ht="14.25" customHeight="1">
      <c r="A23" s="124"/>
      <c r="B23" s="136"/>
      <c r="C23" s="137"/>
      <c r="D23" s="127" t="s">
        <v>29</v>
      </c>
      <c r="E23" s="127" t="s">
        <v>30</v>
      </c>
      <c r="F23" s="128">
        <v>61600</v>
      </c>
      <c r="G23" s="129">
        <v>0</v>
      </c>
      <c r="H23" s="130">
        <f t="shared" si="0"/>
        <v>0</v>
      </c>
      <c r="I23" s="130">
        <f t="shared" si="1"/>
        <v>0</v>
      </c>
      <c r="J23" s="131"/>
      <c r="K23" s="132"/>
      <c r="L23" s="133">
        <f t="shared" si="2"/>
        <v>125</v>
      </c>
    </row>
    <row r="24" spans="1:12" s="44" customFormat="1" ht="16.5" customHeight="1">
      <c r="A24" s="36">
        <v>2</v>
      </c>
      <c r="B24" s="46" t="s">
        <v>34</v>
      </c>
      <c r="C24" s="47">
        <f>SUM(C25:C30)</f>
        <v>0</v>
      </c>
      <c r="D24" s="39" t="s">
        <v>29</v>
      </c>
      <c r="E24" s="39" t="s">
        <v>35</v>
      </c>
      <c r="F24" s="48">
        <v>46200</v>
      </c>
      <c r="G24" s="49">
        <f>SUM(G25:G30)</f>
        <v>0</v>
      </c>
      <c r="H24" s="49">
        <f>SUM(H25:H30)</f>
        <v>0</v>
      </c>
      <c r="I24" s="49">
        <f>SUM(I25:I30)</f>
        <v>0</v>
      </c>
      <c r="J24" s="104" t="s">
        <v>75</v>
      </c>
      <c r="K24" s="119"/>
      <c r="L24" s="42"/>
    </row>
    <row r="25" spans="1:12" s="134" customFormat="1" ht="14.25" customHeight="1">
      <c r="A25" s="124" t="s">
        <v>36</v>
      </c>
      <c r="B25" s="125" t="s">
        <v>32</v>
      </c>
      <c r="C25" s="126"/>
      <c r="D25" s="127" t="s">
        <v>29</v>
      </c>
      <c r="E25" s="127" t="s">
        <v>35</v>
      </c>
      <c r="F25" s="138">
        <v>46200</v>
      </c>
      <c r="G25" s="129">
        <v>0</v>
      </c>
      <c r="H25" s="130">
        <f t="shared" ref="H25:H30" si="3">F25*C25</f>
        <v>0</v>
      </c>
      <c r="I25" s="130">
        <f t="shared" ref="I25:I30" si="4">H25+G25</f>
        <v>0</v>
      </c>
      <c r="J25" s="131">
        <v>33074</v>
      </c>
      <c r="K25" s="132" t="s">
        <v>37</v>
      </c>
      <c r="L25" s="133">
        <f>2025-YEAR(J25)</f>
        <v>35</v>
      </c>
    </row>
    <row r="26" spans="1:12" s="134" customFormat="1" ht="14.25" customHeight="1">
      <c r="A26" s="124"/>
      <c r="B26" s="125"/>
      <c r="C26" s="126"/>
      <c r="D26" s="127" t="s">
        <v>29</v>
      </c>
      <c r="E26" s="127" t="s">
        <v>35</v>
      </c>
      <c r="F26" s="138">
        <v>46200</v>
      </c>
      <c r="G26" s="129">
        <v>0</v>
      </c>
      <c r="H26" s="130">
        <f t="shared" si="3"/>
        <v>0</v>
      </c>
      <c r="I26" s="130">
        <f t="shared" si="4"/>
        <v>0</v>
      </c>
      <c r="J26" s="131"/>
      <c r="K26" s="132"/>
      <c r="L26" s="133">
        <f t="shared" si="2"/>
        <v>125</v>
      </c>
    </row>
    <row r="27" spans="1:12" s="134" customFormat="1" ht="14.25" customHeight="1">
      <c r="A27" s="124"/>
      <c r="B27" s="125"/>
      <c r="C27" s="126"/>
      <c r="D27" s="127" t="s">
        <v>29</v>
      </c>
      <c r="E27" s="127" t="s">
        <v>35</v>
      </c>
      <c r="F27" s="138">
        <v>46200</v>
      </c>
      <c r="G27" s="129">
        <v>0</v>
      </c>
      <c r="H27" s="130">
        <f t="shared" si="3"/>
        <v>0</v>
      </c>
      <c r="I27" s="130">
        <f t="shared" si="4"/>
        <v>0</v>
      </c>
      <c r="J27" s="131"/>
      <c r="K27" s="132"/>
      <c r="L27" s="133">
        <f t="shared" si="2"/>
        <v>125</v>
      </c>
    </row>
    <row r="28" spans="1:12" s="134" customFormat="1" ht="14.25" customHeight="1">
      <c r="A28" s="124"/>
      <c r="B28" s="125"/>
      <c r="C28" s="126"/>
      <c r="D28" s="127" t="s">
        <v>29</v>
      </c>
      <c r="E28" s="127" t="s">
        <v>35</v>
      </c>
      <c r="F28" s="138">
        <v>46200</v>
      </c>
      <c r="G28" s="129">
        <v>0</v>
      </c>
      <c r="H28" s="130">
        <f t="shared" si="3"/>
        <v>0</v>
      </c>
      <c r="I28" s="130">
        <f t="shared" si="4"/>
        <v>0</v>
      </c>
      <c r="J28" s="131"/>
      <c r="K28" s="132"/>
      <c r="L28" s="133">
        <f t="shared" si="2"/>
        <v>125</v>
      </c>
    </row>
    <row r="29" spans="1:12" s="134" customFormat="1" ht="14.25" customHeight="1">
      <c r="A29" s="124"/>
      <c r="B29" s="125"/>
      <c r="C29" s="126"/>
      <c r="D29" s="127" t="s">
        <v>29</v>
      </c>
      <c r="E29" s="127" t="s">
        <v>35</v>
      </c>
      <c r="F29" s="138">
        <v>46200</v>
      </c>
      <c r="G29" s="129">
        <v>0</v>
      </c>
      <c r="H29" s="130">
        <f t="shared" si="3"/>
        <v>0</v>
      </c>
      <c r="I29" s="130">
        <f t="shared" si="4"/>
        <v>0</v>
      </c>
      <c r="J29" s="131"/>
      <c r="K29" s="132"/>
      <c r="L29" s="133">
        <f t="shared" si="2"/>
        <v>125</v>
      </c>
    </row>
    <row r="30" spans="1:12" s="134" customFormat="1" ht="14.25" customHeight="1">
      <c r="A30" s="124"/>
      <c r="B30" s="125"/>
      <c r="C30" s="126"/>
      <c r="D30" s="127" t="s">
        <v>29</v>
      </c>
      <c r="E30" s="127" t="s">
        <v>35</v>
      </c>
      <c r="F30" s="138">
        <v>46200</v>
      </c>
      <c r="G30" s="129">
        <v>0</v>
      </c>
      <c r="H30" s="130">
        <f t="shared" si="3"/>
        <v>0</v>
      </c>
      <c r="I30" s="130">
        <f t="shared" si="4"/>
        <v>0</v>
      </c>
      <c r="J30" s="131"/>
      <c r="K30" s="132"/>
      <c r="L30" s="133">
        <f t="shared" si="2"/>
        <v>125</v>
      </c>
    </row>
    <row r="31" spans="1:12" s="45" customFormat="1" ht="15.75">
      <c r="A31" s="36" t="s">
        <v>38</v>
      </c>
      <c r="B31" s="46" t="s">
        <v>34</v>
      </c>
      <c r="C31" s="47">
        <f>SUM(C32:C37)</f>
        <v>0</v>
      </c>
      <c r="D31" s="39" t="s">
        <v>29</v>
      </c>
      <c r="E31" s="39" t="s">
        <v>39</v>
      </c>
      <c r="F31" s="48">
        <v>40000</v>
      </c>
      <c r="G31" s="49">
        <f>SUM(G32:G37)</f>
        <v>0</v>
      </c>
      <c r="H31" s="49">
        <f>SUM(H32:H37)</f>
        <v>0</v>
      </c>
      <c r="I31" s="49">
        <f>SUM(I32:I37)</f>
        <v>0</v>
      </c>
      <c r="J31" s="104" t="s">
        <v>75</v>
      </c>
      <c r="K31" s="119"/>
      <c r="L31" s="42"/>
    </row>
    <row r="32" spans="1:12" s="134" customFormat="1" ht="14.25" customHeight="1">
      <c r="A32" s="124" t="s">
        <v>40</v>
      </c>
      <c r="B32" s="125" t="s">
        <v>32</v>
      </c>
      <c r="C32" s="126"/>
      <c r="D32" s="127" t="s">
        <v>29</v>
      </c>
      <c r="E32" s="127" t="s">
        <v>35</v>
      </c>
      <c r="F32" s="138">
        <v>40000</v>
      </c>
      <c r="G32" s="129">
        <v>0</v>
      </c>
      <c r="H32" s="130">
        <f t="shared" ref="H32:H37" si="5">F32*C32</f>
        <v>0</v>
      </c>
      <c r="I32" s="130">
        <f t="shared" ref="I32:I37" si="6">H32+G32</f>
        <v>0</v>
      </c>
      <c r="J32" s="131">
        <v>33074</v>
      </c>
      <c r="K32" s="132" t="s">
        <v>33</v>
      </c>
      <c r="L32" s="133">
        <f t="shared" si="2"/>
        <v>35</v>
      </c>
    </row>
    <row r="33" spans="1:12" s="134" customFormat="1" ht="14.25" customHeight="1">
      <c r="A33" s="124"/>
      <c r="B33" s="125"/>
      <c r="C33" s="126"/>
      <c r="D33" s="127" t="s">
        <v>29</v>
      </c>
      <c r="E33" s="127" t="s">
        <v>41</v>
      </c>
      <c r="F33" s="138">
        <v>40000</v>
      </c>
      <c r="G33" s="129">
        <v>0</v>
      </c>
      <c r="H33" s="130">
        <f t="shared" si="5"/>
        <v>0</v>
      </c>
      <c r="I33" s="130">
        <f t="shared" si="6"/>
        <v>0</v>
      </c>
      <c r="J33" s="131"/>
      <c r="K33" s="132"/>
      <c r="L33" s="133">
        <f t="shared" si="2"/>
        <v>125</v>
      </c>
    </row>
    <row r="34" spans="1:12" s="134" customFormat="1" ht="14.25" customHeight="1">
      <c r="A34" s="124"/>
      <c r="B34" s="125"/>
      <c r="C34" s="126"/>
      <c r="D34" s="127" t="s">
        <v>29</v>
      </c>
      <c r="E34" s="127" t="s">
        <v>41</v>
      </c>
      <c r="F34" s="138">
        <v>40000</v>
      </c>
      <c r="G34" s="129">
        <v>0</v>
      </c>
      <c r="H34" s="130">
        <f t="shared" si="5"/>
        <v>0</v>
      </c>
      <c r="I34" s="130">
        <f t="shared" si="6"/>
        <v>0</v>
      </c>
      <c r="J34" s="131"/>
      <c r="K34" s="132"/>
      <c r="L34" s="133">
        <f t="shared" si="2"/>
        <v>125</v>
      </c>
    </row>
    <row r="35" spans="1:12" s="134" customFormat="1" ht="14.25" customHeight="1">
      <c r="A35" s="124"/>
      <c r="B35" s="125"/>
      <c r="C35" s="126"/>
      <c r="D35" s="127" t="s">
        <v>29</v>
      </c>
      <c r="E35" s="127" t="s">
        <v>41</v>
      </c>
      <c r="F35" s="138">
        <v>40000</v>
      </c>
      <c r="G35" s="129">
        <v>0</v>
      </c>
      <c r="H35" s="130">
        <f t="shared" si="5"/>
        <v>0</v>
      </c>
      <c r="I35" s="130">
        <f t="shared" si="6"/>
        <v>0</v>
      </c>
      <c r="J35" s="131"/>
      <c r="K35" s="132"/>
      <c r="L35" s="133">
        <f t="shared" si="2"/>
        <v>125</v>
      </c>
    </row>
    <row r="36" spans="1:12" s="134" customFormat="1" ht="14.25" customHeight="1">
      <c r="A36" s="124"/>
      <c r="B36" s="125"/>
      <c r="C36" s="126"/>
      <c r="D36" s="127" t="s">
        <v>29</v>
      </c>
      <c r="E36" s="127" t="s">
        <v>41</v>
      </c>
      <c r="F36" s="138">
        <v>40000</v>
      </c>
      <c r="G36" s="129">
        <v>0</v>
      </c>
      <c r="H36" s="130">
        <f t="shared" si="5"/>
        <v>0</v>
      </c>
      <c r="I36" s="130">
        <f t="shared" si="6"/>
        <v>0</v>
      </c>
      <c r="J36" s="131"/>
      <c r="K36" s="132"/>
      <c r="L36" s="133">
        <f t="shared" si="2"/>
        <v>125</v>
      </c>
    </row>
    <row r="37" spans="1:12" s="134" customFormat="1" ht="14.25" customHeight="1">
      <c r="A37" s="124"/>
      <c r="B37" s="125"/>
      <c r="C37" s="126"/>
      <c r="D37" s="127" t="s">
        <v>29</v>
      </c>
      <c r="E37" s="127" t="s">
        <v>41</v>
      </c>
      <c r="F37" s="138">
        <v>40000</v>
      </c>
      <c r="G37" s="129">
        <v>0</v>
      </c>
      <c r="H37" s="130">
        <f t="shared" si="5"/>
        <v>0</v>
      </c>
      <c r="I37" s="130">
        <f t="shared" si="6"/>
        <v>0</v>
      </c>
      <c r="J37" s="131"/>
      <c r="K37" s="132"/>
      <c r="L37" s="133">
        <f t="shared" si="2"/>
        <v>125</v>
      </c>
    </row>
    <row r="38" spans="1:12" s="45" customFormat="1" ht="15.75">
      <c r="A38" s="36" t="s">
        <v>42</v>
      </c>
      <c r="B38" s="46" t="s">
        <v>43</v>
      </c>
      <c r="C38" s="47">
        <f>SUM(C39:C44)</f>
        <v>0</v>
      </c>
      <c r="D38" s="39" t="s">
        <v>29</v>
      </c>
      <c r="E38" s="39" t="s">
        <v>41</v>
      </c>
      <c r="F38" s="48">
        <v>38000</v>
      </c>
      <c r="G38" s="49">
        <f>SUM(G39:G44)</f>
        <v>0</v>
      </c>
      <c r="H38" s="49">
        <f>SUM(H39:H44)</f>
        <v>0</v>
      </c>
      <c r="I38" s="49">
        <f>SUM(I39:I44)</f>
        <v>0</v>
      </c>
      <c r="J38" s="104" t="s">
        <v>75</v>
      </c>
      <c r="K38" s="119"/>
      <c r="L38" s="42"/>
    </row>
    <row r="39" spans="1:12" s="134" customFormat="1" ht="14.25" customHeight="1">
      <c r="A39" s="124" t="s">
        <v>44</v>
      </c>
      <c r="B39" s="125" t="s">
        <v>32</v>
      </c>
      <c r="C39" s="126"/>
      <c r="D39" s="127" t="s">
        <v>29</v>
      </c>
      <c r="E39" s="127" t="s">
        <v>41</v>
      </c>
      <c r="F39" s="138">
        <v>38000</v>
      </c>
      <c r="G39" s="129">
        <v>0</v>
      </c>
      <c r="H39" s="130">
        <f t="shared" ref="H39:H44" si="7">F39*C39</f>
        <v>0</v>
      </c>
      <c r="I39" s="130">
        <f t="shared" ref="I39:I44" si="8">H39+G39</f>
        <v>0</v>
      </c>
      <c r="J39" s="131">
        <v>33074</v>
      </c>
      <c r="K39" s="132" t="s">
        <v>33</v>
      </c>
      <c r="L39" s="133">
        <f t="shared" si="2"/>
        <v>35</v>
      </c>
    </row>
    <row r="40" spans="1:12" s="134" customFormat="1" ht="14.25" customHeight="1">
      <c r="A40" s="124"/>
      <c r="B40" s="125"/>
      <c r="C40" s="126"/>
      <c r="D40" s="127" t="s">
        <v>29</v>
      </c>
      <c r="E40" s="127" t="s">
        <v>41</v>
      </c>
      <c r="F40" s="138">
        <v>38000</v>
      </c>
      <c r="G40" s="129">
        <v>0</v>
      </c>
      <c r="H40" s="130">
        <f t="shared" si="7"/>
        <v>0</v>
      </c>
      <c r="I40" s="130">
        <f t="shared" si="8"/>
        <v>0</v>
      </c>
      <c r="J40" s="131"/>
      <c r="K40" s="132"/>
      <c r="L40" s="133">
        <f t="shared" si="2"/>
        <v>125</v>
      </c>
    </row>
    <row r="41" spans="1:12" s="134" customFormat="1" ht="14.25" customHeight="1">
      <c r="A41" s="124"/>
      <c r="B41" s="125"/>
      <c r="C41" s="126"/>
      <c r="D41" s="127" t="s">
        <v>29</v>
      </c>
      <c r="E41" s="127" t="s">
        <v>41</v>
      </c>
      <c r="F41" s="138">
        <v>38000</v>
      </c>
      <c r="G41" s="129">
        <v>0</v>
      </c>
      <c r="H41" s="130">
        <f t="shared" si="7"/>
        <v>0</v>
      </c>
      <c r="I41" s="130">
        <f t="shared" si="8"/>
        <v>0</v>
      </c>
      <c r="J41" s="131"/>
      <c r="K41" s="132"/>
      <c r="L41" s="133">
        <f t="shared" si="2"/>
        <v>125</v>
      </c>
    </row>
    <row r="42" spans="1:12" s="134" customFormat="1" ht="14.25" customHeight="1">
      <c r="A42" s="124"/>
      <c r="B42" s="125"/>
      <c r="C42" s="126"/>
      <c r="D42" s="127" t="s">
        <v>29</v>
      </c>
      <c r="E42" s="127" t="s">
        <v>41</v>
      </c>
      <c r="F42" s="138">
        <v>38000</v>
      </c>
      <c r="G42" s="129">
        <v>0</v>
      </c>
      <c r="H42" s="130">
        <f t="shared" si="7"/>
        <v>0</v>
      </c>
      <c r="I42" s="130">
        <f t="shared" si="8"/>
        <v>0</v>
      </c>
      <c r="J42" s="131"/>
      <c r="K42" s="132"/>
      <c r="L42" s="133">
        <f t="shared" si="2"/>
        <v>125</v>
      </c>
    </row>
    <row r="43" spans="1:12" s="134" customFormat="1" ht="14.25" customHeight="1">
      <c r="A43" s="124"/>
      <c r="B43" s="125"/>
      <c r="C43" s="126"/>
      <c r="D43" s="127" t="s">
        <v>29</v>
      </c>
      <c r="E43" s="127" t="s">
        <v>41</v>
      </c>
      <c r="F43" s="138">
        <v>38000</v>
      </c>
      <c r="G43" s="129">
        <v>0</v>
      </c>
      <c r="H43" s="130">
        <f t="shared" si="7"/>
        <v>0</v>
      </c>
      <c r="I43" s="130">
        <f t="shared" si="8"/>
        <v>0</v>
      </c>
      <c r="J43" s="131"/>
      <c r="K43" s="132"/>
      <c r="L43" s="133">
        <f t="shared" si="2"/>
        <v>125</v>
      </c>
    </row>
    <row r="44" spans="1:12" s="134" customFormat="1" ht="14.25" customHeight="1">
      <c r="A44" s="124"/>
      <c r="B44" s="125"/>
      <c r="C44" s="126"/>
      <c r="D44" s="127" t="s">
        <v>29</v>
      </c>
      <c r="E44" s="127" t="s">
        <v>41</v>
      </c>
      <c r="F44" s="138">
        <v>38000</v>
      </c>
      <c r="G44" s="129">
        <v>0</v>
      </c>
      <c r="H44" s="130">
        <f t="shared" si="7"/>
        <v>0</v>
      </c>
      <c r="I44" s="130">
        <f t="shared" si="8"/>
        <v>0</v>
      </c>
      <c r="J44" s="131"/>
      <c r="K44" s="132"/>
      <c r="L44" s="133">
        <f t="shared" si="2"/>
        <v>125</v>
      </c>
    </row>
    <row r="45" spans="1:12" s="44" customFormat="1" ht="16.5" customHeight="1">
      <c r="A45" s="36" t="s">
        <v>45</v>
      </c>
      <c r="B45" s="46" t="s">
        <v>43</v>
      </c>
      <c r="C45" s="47">
        <f>SUM(C46:C51)</f>
        <v>0</v>
      </c>
      <c r="D45" s="39" t="s">
        <v>29</v>
      </c>
      <c r="E45" s="39" t="s">
        <v>46</v>
      </c>
      <c r="F45" s="48">
        <v>35000</v>
      </c>
      <c r="G45" s="49">
        <f>SUM(G46:G51)</f>
        <v>0</v>
      </c>
      <c r="H45" s="49">
        <f>SUM(H46:H51)</f>
        <v>0</v>
      </c>
      <c r="I45" s="49">
        <f>SUM(I46:I51)</f>
        <v>0</v>
      </c>
      <c r="J45" s="104" t="s">
        <v>75</v>
      </c>
      <c r="K45" s="119"/>
      <c r="L45" s="42"/>
    </row>
    <row r="46" spans="1:12" s="134" customFormat="1" ht="14.25" customHeight="1">
      <c r="A46" s="124" t="s">
        <v>47</v>
      </c>
      <c r="B46" s="125" t="s">
        <v>32</v>
      </c>
      <c r="C46" s="126"/>
      <c r="D46" s="127" t="s">
        <v>29</v>
      </c>
      <c r="E46" s="127" t="s">
        <v>46</v>
      </c>
      <c r="F46" s="138">
        <v>35000</v>
      </c>
      <c r="G46" s="129">
        <v>0</v>
      </c>
      <c r="H46" s="130">
        <f t="shared" ref="H46:H51" si="9">F46*C46</f>
        <v>0</v>
      </c>
      <c r="I46" s="130">
        <f t="shared" ref="I46:I51" si="10">H46+G46</f>
        <v>0</v>
      </c>
      <c r="J46" s="131">
        <v>33074</v>
      </c>
      <c r="K46" s="132" t="s">
        <v>33</v>
      </c>
      <c r="L46" s="133">
        <f t="shared" si="2"/>
        <v>35</v>
      </c>
    </row>
    <row r="47" spans="1:12" s="134" customFormat="1" ht="14.25" customHeight="1">
      <c r="A47" s="124"/>
      <c r="B47" s="125"/>
      <c r="C47" s="126"/>
      <c r="D47" s="127" t="s">
        <v>29</v>
      </c>
      <c r="E47" s="127" t="s">
        <v>46</v>
      </c>
      <c r="F47" s="138">
        <v>35000</v>
      </c>
      <c r="G47" s="129">
        <v>0</v>
      </c>
      <c r="H47" s="130">
        <f t="shared" si="9"/>
        <v>0</v>
      </c>
      <c r="I47" s="130">
        <f t="shared" si="10"/>
        <v>0</v>
      </c>
      <c r="J47" s="131"/>
      <c r="K47" s="132"/>
      <c r="L47" s="133">
        <f t="shared" si="2"/>
        <v>125</v>
      </c>
    </row>
    <row r="48" spans="1:12" s="134" customFormat="1" ht="14.25" customHeight="1">
      <c r="A48" s="124"/>
      <c r="B48" s="125"/>
      <c r="C48" s="126"/>
      <c r="D48" s="127" t="s">
        <v>29</v>
      </c>
      <c r="E48" s="127" t="s">
        <v>46</v>
      </c>
      <c r="F48" s="138">
        <v>35000</v>
      </c>
      <c r="G48" s="129">
        <v>0</v>
      </c>
      <c r="H48" s="130">
        <f t="shared" si="9"/>
        <v>0</v>
      </c>
      <c r="I48" s="130">
        <f t="shared" si="10"/>
        <v>0</v>
      </c>
      <c r="J48" s="131"/>
      <c r="K48" s="132"/>
      <c r="L48" s="133">
        <f t="shared" si="2"/>
        <v>125</v>
      </c>
    </row>
    <row r="49" spans="1:12" s="134" customFormat="1" ht="14.25" customHeight="1">
      <c r="A49" s="124"/>
      <c r="B49" s="125"/>
      <c r="C49" s="126"/>
      <c r="D49" s="127" t="s">
        <v>29</v>
      </c>
      <c r="E49" s="127" t="s">
        <v>46</v>
      </c>
      <c r="F49" s="138">
        <v>35000</v>
      </c>
      <c r="G49" s="129">
        <v>0</v>
      </c>
      <c r="H49" s="130">
        <f t="shared" si="9"/>
        <v>0</v>
      </c>
      <c r="I49" s="130">
        <f t="shared" si="10"/>
        <v>0</v>
      </c>
      <c r="J49" s="131"/>
      <c r="K49" s="132"/>
      <c r="L49" s="133">
        <f t="shared" si="2"/>
        <v>125</v>
      </c>
    </row>
    <row r="50" spans="1:12" s="134" customFormat="1" ht="14.25" customHeight="1">
      <c r="A50" s="124"/>
      <c r="B50" s="125"/>
      <c r="C50" s="126"/>
      <c r="D50" s="127" t="s">
        <v>29</v>
      </c>
      <c r="E50" s="127" t="s">
        <v>46</v>
      </c>
      <c r="F50" s="138">
        <v>35000</v>
      </c>
      <c r="G50" s="129">
        <v>0</v>
      </c>
      <c r="H50" s="130">
        <f t="shared" si="9"/>
        <v>0</v>
      </c>
      <c r="I50" s="130">
        <f t="shared" si="10"/>
        <v>0</v>
      </c>
      <c r="J50" s="131"/>
      <c r="K50" s="132"/>
      <c r="L50" s="133">
        <f t="shared" si="2"/>
        <v>125</v>
      </c>
    </row>
    <row r="51" spans="1:12" s="134" customFormat="1" ht="14.25" customHeight="1">
      <c r="A51" s="124"/>
      <c r="B51" s="125"/>
      <c r="C51" s="126"/>
      <c r="D51" s="127" t="s">
        <v>29</v>
      </c>
      <c r="E51" s="127" t="s">
        <v>46</v>
      </c>
      <c r="F51" s="138">
        <v>35000</v>
      </c>
      <c r="G51" s="129">
        <v>0</v>
      </c>
      <c r="H51" s="130">
        <f t="shared" si="9"/>
        <v>0</v>
      </c>
      <c r="I51" s="130">
        <f t="shared" si="10"/>
        <v>0</v>
      </c>
      <c r="J51" s="131"/>
      <c r="K51" s="132"/>
      <c r="L51" s="133">
        <f t="shared" si="2"/>
        <v>125</v>
      </c>
    </row>
    <row r="52" spans="1:12" s="45" customFormat="1" ht="15.75">
      <c r="A52" s="36" t="s">
        <v>48</v>
      </c>
      <c r="B52" s="46" t="s">
        <v>49</v>
      </c>
      <c r="C52" s="47">
        <f>SUM(C53:C58)</f>
        <v>0</v>
      </c>
      <c r="D52" s="39" t="s">
        <v>29</v>
      </c>
      <c r="E52" s="39" t="s">
        <v>50</v>
      </c>
      <c r="F52" s="48">
        <v>34500</v>
      </c>
      <c r="G52" s="49">
        <f>SUM(G53:G58)</f>
        <v>0</v>
      </c>
      <c r="H52" s="49">
        <f>SUM(H53:H58)</f>
        <v>0</v>
      </c>
      <c r="I52" s="49">
        <f>SUM(I53:I58)</f>
        <v>0</v>
      </c>
      <c r="J52" s="104" t="s">
        <v>75</v>
      </c>
      <c r="K52" s="119"/>
      <c r="L52" s="42"/>
    </row>
    <row r="53" spans="1:12" s="134" customFormat="1" ht="14.25" customHeight="1">
      <c r="A53" s="124" t="s">
        <v>51</v>
      </c>
      <c r="B53" s="125" t="s">
        <v>32</v>
      </c>
      <c r="C53" s="139"/>
      <c r="D53" s="127" t="s">
        <v>29</v>
      </c>
      <c r="E53" s="127" t="s">
        <v>50</v>
      </c>
      <c r="F53" s="138">
        <v>34500</v>
      </c>
      <c r="G53" s="129">
        <v>0</v>
      </c>
      <c r="H53" s="130">
        <f t="shared" ref="H53:H58" si="11">F53*C53</f>
        <v>0</v>
      </c>
      <c r="I53" s="130">
        <f t="shared" ref="I53:I58" si="12">H53+G53</f>
        <v>0</v>
      </c>
      <c r="J53" s="131">
        <v>34159</v>
      </c>
      <c r="K53" s="132" t="s">
        <v>33</v>
      </c>
      <c r="L53" s="133">
        <f t="shared" si="2"/>
        <v>32</v>
      </c>
    </row>
    <row r="54" spans="1:12" s="134" customFormat="1" ht="14.25" customHeight="1">
      <c r="A54" s="124"/>
      <c r="B54" s="125"/>
      <c r="C54" s="139"/>
      <c r="D54" s="127" t="s">
        <v>29</v>
      </c>
      <c r="E54" s="127" t="s">
        <v>50</v>
      </c>
      <c r="F54" s="138">
        <v>34500</v>
      </c>
      <c r="G54" s="129">
        <v>0</v>
      </c>
      <c r="H54" s="130">
        <f t="shared" si="11"/>
        <v>0</v>
      </c>
      <c r="I54" s="130">
        <f t="shared" si="12"/>
        <v>0</v>
      </c>
      <c r="J54" s="131"/>
      <c r="K54" s="132"/>
      <c r="L54" s="133">
        <f t="shared" si="2"/>
        <v>125</v>
      </c>
    </row>
    <row r="55" spans="1:12" s="134" customFormat="1" ht="14.25" customHeight="1">
      <c r="A55" s="124"/>
      <c r="B55" s="125"/>
      <c r="C55" s="139"/>
      <c r="D55" s="127" t="s">
        <v>29</v>
      </c>
      <c r="E55" s="127" t="s">
        <v>50</v>
      </c>
      <c r="F55" s="138">
        <v>34500</v>
      </c>
      <c r="G55" s="129">
        <v>0</v>
      </c>
      <c r="H55" s="130">
        <f t="shared" si="11"/>
        <v>0</v>
      </c>
      <c r="I55" s="130">
        <f t="shared" si="12"/>
        <v>0</v>
      </c>
      <c r="J55" s="131"/>
      <c r="K55" s="132"/>
      <c r="L55" s="133">
        <f t="shared" si="2"/>
        <v>125</v>
      </c>
    </row>
    <row r="56" spans="1:12" s="134" customFormat="1" ht="14.25" customHeight="1">
      <c r="A56" s="124"/>
      <c r="B56" s="125"/>
      <c r="C56" s="126"/>
      <c r="D56" s="127" t="s">
        <v>29</v>
      </c>
      <c r="E56" s="127" t="s">
        <v>50</v>
      </c>
      <c r="F56" s="138">
        <v>34500</v>
      </c>
      <c r="G56" s="129">
        <v>0</v>
      </c>
      <c r="H56" s="130">
        <f t="shared" si="11"/>
        <v>0</v>
      </c>
      <c r="I56" s="130">
        <f t="shared" si="12"/>
        <v>0</v>
      </c>
      <c r="J56" s="131"/>
      <c r="K56" s="132"/>
      <c r="L56" s="133">
        <f t="shared" si="2"/>
        <v>125</v>
      </c>
    </row>
    <row r="57" spans="1:12" s="134" customFormat="1" ht="14.25" customHeight="1">
      <c r="A57" s="124"/>
      <c r="B57" s="125"/>
      <c r="C57" s="126"/>
      <c r="D57" s="127" t="s">
        <v>29</v>
      </c>
      <c r="E57" s="127" t="s">
        <v>50</v>
      </c>
      <c r="F57" s="138">
        <v>34500</v>
      </c>
      <c r="G57" s="129">
        <v>0</v>
      </c>
      <c r="H57" s="130">
        <f t="shared" si="11"/>
        <v>0</v>
      </c>
      <c r="I57" s="130">
        <f t="shared" si="12"/>
        <v>0</v>
      </c>
      <c r="J57" s="131"/>
      <c r="K57" s="132"/>
      <c r="L57" s="133">
        <f t="shared" si="2"/>
        <v>125</v>
      </c>
    </row>
    <row r="58" spans="1:12" s="134" customFormat="1" ht="14.25" customHeight="1">
      <c r="A58" s="124"/>
      <c r="B58" s="135"/>
      <c r="C58" s="140"/>
      <c r="D58" s="127" t="s">
        <v>29</v>
      </c>
      <c r="E58" s="127" t="s">
        <v>50</v>
      </c>
      <c r="F58" s="138">
        <v>34500</v>
      </c>
      <c r="G58" s="129">
        <v>0</v>
      </c>
      <c r="H58" s="130">
        <f t="shared" si="11"/>
        <v>0</v>
      </c>
      <c r="I58" s="130">
        <f t="shared" si="12"/>
        <v>0</v>
      </c>
      <c r="J58" s="131"/>
      <c r="K58" s="132"/>
      <c r="L58" s="133">
        <f t="shared" si="2"/>
        <v>125</v>
      </c>
    </row>
    <row r="59" spans="1:12" s="44" customFormat="1" ht="16.5" customHeight="1">
      <c r="A59" s="36" t="s">
        <v>52</v>
      </c>
      <c r="B59" s="46" t="s">
        <v>53</v>
      </c>
      <c r="C59" s="47">
        <f>SUM(C60:C65)</f>
        <v>0</v>
      </c>
      <c r="D59" s="39" t="s">
        <v>29</v>
      </c>
      <c r="E59" s="39" t="s">
        <v>54</v>
      </c>
      <c r="F59" s="48">
        <v>30600</v>
      </c>
      <c r="G59" s="49">
        <f>SUM(G60:G65)</f>
        <v>0</v>
      </c>
      <c r="H59" s="49">
        <f>SUM(H60:H65)</f>
        <v>0</v>
      </c>
      <c r="I59" s="49">
        <f>SUM(I60:I65)</f>
        <v>0</v>
      </c>
      <c r="J59" s="104" t="s">
        <v>75</v>
      </c>
      <c r="K59" s="119"/>
      <c r="L59" s="42"/>
    </row>
    <row r="60" spans="1:12" s="134" customFormat="1" ht="14.25" customHeight="1">
      <c r="A60" s="124" t="s">
        <v>55</v>
      </c>
      <c r="B60" s="125" t="s">
        <v>32</v>
      </c>
      <c r="C60" s="139"/>
      <c r="D60" s="127" t="s">
        <v>29</v>
      </c>
      <c r="E60" s="127" t="s">
        <v>54</v>
      </c>
      <c r="F60" s="138">
        <v>30600</v>
      </c>
      <c r="G60" s="129">
        <v>0</v>
      </c>
      <c r="H60" s="130">
        <f t="shared" ref="H60:H65" si="13">F60*C60</f>
        <v>0</v>
      </c>
      <c r="I60" s="130">
        <f t="shared" ref="I60:I65" si="14">H60+G60</f>
        <v>0</v>
      </c>
      <c r="J60" s="131">
        <v>34159</v>
      </c>
      <c r="K60" s="132" t="s">
        <v>33</v>
      </c>
      <c r="L60" s="133">
        <f t="shared" si="2"/>
        <v>32</v>
      </c>
    </row>
    <row r="61" spans="1:12" s="134" customFormat="1" ht="14.25" customHeight="1">
      <c r="A61" s="124"/>
      <c r="B61" s="125"/>
      <c r="C61" s="139"/>
      <c r="D61" s="127" t="s">
        <v>29</v>
      </c>
      <c r="E61" s="127" t="s">
        <v>54</v>
      </c>
      <c r="F61" s="138">
        <v>30600</v>
      </c>
      <c r="G61" s="129">
        <v>0</v>
      </c>
      <c r="H61" s="130">
        <f t="shared" si="13"/>
        <v>0</v>
      </c>
      <c r="I61" s="130">
        <f t="shared" si="14"/>
        <v>0</v>
      </c>
      <c r="J61" s="131"/>
      <c r="K61" s="132"/>
      <c r="L61" s="133">
        <f t="shared" si="2"/>
        <v>125</v>
      </c>
    </row>
    <row r="62" spans="1:12" s="134" customFormat="1" ht="14.25" customHeight="1">
      <c r="A62" s="124"/>
      <c r="B62" s="125"/>
      <c r="C62" s="139"/>
      <c r="D62" s="127" t="s">
        <v>29</v>
      </c>
      <c r="E62" s="127" t="s">
        <v>54</v>
      </c>
      <c r="F62" s="138">
        <v>30600</v>
      </c>
      <c r="G62" s="129">
        <v>0</v>
      </c>
      <c r="H62" s="130">
        <f t="shared" si="13"/>
        <v>0</v>
      </c>
      <c r="I62" s="130">
        <f t="shared" si="14"/>
        <v>0</v>
      </c>
      <c r="J62" s="131"/>
      <c r="K62" s="132"/>
      <c r="L62" s="133">
        <f t="shared" si="2"/>
        <v>125</v>
      </c>
    </row>
    <row r="63" spans="1:12" s="134" customFormat="1" ht="14.25" customHeight="1">
      <c r="A63" s="124"/>
      <c r="B63" s="125"/>
      <c r="C63" s="126"/>
      <c r="D63" s="127" t="s">
        <v>29</v>
      </c>
      <c r="E63" s="127" t="s">
        <v>54</v>
      </c>
      <c r="F63" s="138">
        <v>30600</v>
      </c>
      <c r="G63" s="129">
        <v>0</v>
      </c>
      <c r="H63" s="130">
        <f t="shared" si="13"/>
        <v>0</v>
      </c>
      <c r="I63" s="130">
        <f t="shared" si="14"/>
        <v>0</v>
      </c>
      <c r="J63" s="131"/>
      <c r="K63" s="132"/>
      <c r="L63" s="133">
        <f t="shared" si="2"/>
        <v>125</v>
      </c>
    </row>
    <row r="64" spans="1:12" s="134" customFormat="1" ht="14.25" customHeight="1">
      <c r="A64" s="124"/>
      <c r="B64" s="125"/>
      <c r="C64" s="126"/>
      <c r="D64" s="127" t="s">
        <v>29</v>
      </c>
      <c r="E64" s="127" t="s">
        <v>54</v>
      </c>
      <c r="F64" s="138">
        <v>30600</v>
      </c>
      <c r="G64" s="129">
        <v>0</v>
      </c>
      <c r="H64" s="130">
        <f t="shared" si="13"/>
        <v>0</v>
      </c>
      <c r="I64" s="130">
        <f t="shared" si="14"/>
        <v>0</v>
      </c>
      <c r="J64" s="131"/>
      <c r="K64" s="132"/>
      <c r="L64" s="133">
        <f t="shared" si="2"/>
        <v>125</v>
      </c>
    </row>
    <row r="65" spans="1:12" s="134" customFormat="1" ht="14.25" customHeight="1">
      <c r="A65" s="124"/>
      <c r="B65" s="135"/>
      <c r="C65" s="140"/>
      <c r="D65" s="127" t="s">
        <v>29</v>
      </c>
      <c r="E65" s="127" t="s">
        <v>54</v>
      </c>
      <c r="F65" s="138">
        <v>30600</v>
      </c>
      <c r="G65" s="129">
        <v>0</v>
      </c>
      <c r="H65" s="130">
        <f t="shared" si="13"/>
        <v>0</v>
      </c>
      <c r="I65" s="130">
        <f t="shared" si="14"/>
        <v>0</v>
      </c>
      <c r="J65" s="131"/>
      <c r="K65" s="132"/>
      <c r="L65" s="133">
        <f t="shared" si="2"/>
        <v>125</v>
      </c>
    </row>
    <row r="66" spans="1:12" s="44" customFormat="1" ht="15.75">
      <c r="A66" s="50">
        <v>8</v>
      </c>
      <c r="B66" s="46" t="s">
        <v>56</v>
      </c>
      <c r="C66" s="51">
        <f>SUM(C67:C73)</f>
        <v>0</v>
      </c>
      <c r="D66" s="52" t="s">
        <v>57</v>
      </c>
      <c r="E66" s="52" t="s">
        <v>22</v>
      </c>
      <c r="F66" s="53">
        <v>27300</v>
      </c>
      <c r="G66" s="54">
        <f>SUM(G67:G72)</f>
        <v>0</v>
      </c>
      <c r="H66" s="54">
        <f>SUM(H67:H72)</f>
        <v>0</v>
      </c>
      <c r="I66" s="54">
        <f>SUM(I67:I72)</f>
        <v>0</v>
      </c>
      <c r="J66" s="104" t="s">
        <v>75</v>
      </c>
      <c r="K66" s="120"/>
      <c r="L66" s="55"/>
    </row>
    <row r="67" spans="1:12" s="144" customFormat="1" ht="14.25" customHeight="1">
      <c r="A67" s="141" t="s">
        <v>58</v>
      </c>
      <c r="B67" s="125" t="s">
        <v>32</v>
      </c>
      <c r="C67" s="142"/>
      <c r="D67" s="127" t="s">
        <v>57</v>
      </c>
      <c r="E67" s="127" t="s">
        <v>22</v>
      </c>
      <c r="F67" s="138">
        <v>27300</v>
      </c>
      <c r="G67" s="129">
        <v>0</v>
      </c>
      <c r="H67" s="143">
        <f t="shared" ref="H67:H72" si="15">F67*C67</f>
        <v>0</v>
      </c>
      <c r="I67" s="143">
        <f t="shared" ref="I67:I72" si="16">H67+G67</f>
        <v>0</v>
      </c>
      <c r="J67" s="131">
        <v>36348</v>
      </c>
      <c r="K67" s="132" t="s">
        <v>59</v>
      </c>
      <c r="L67" s="133">
        <f t="shared" si="2"/>
        <v>26</v>
      </c>
    </row>
    <row r="68" spans="1:12" s="144" customFormat="1" ht="14.25" customHeight="1">
      <c r="A68" s="141"/>
      <c r="B68" s="125"/>
      <c r="C68" s="142"/>
      <c r="D68" s="127" t="s">
        <v>57</v>
      </c>
      <c r="E68" s="127" t="s">
        <v>22</v>
      </c>
      <c r="F68" s="138">
        <v>27300</v>
      </c>
      <c r="G68" s="129">
        <v>0</v>
      </c>
      <c r="H68" s="143">
        <f t="shared" si="15"/>
        <v>0</v>
      </c>
      <c r="I68" s="143">
        <f t="shared" si="16"/>
        <v>0</v>
      </c>
      <c r="J68" s="131"/>
      <c r="K68" s="132"/>
      <c r="L68" s="133">
        <f t="shared" si="2"/>
        <v>125</v>
      </c>
    </row>
    <row r="69" spans="1:12" s="144" customFormat="1" ht="14.25" customHeight="1">
      <c r="A69" s="141"/>
      <c r="B69" s="125"/>
      <c r="C69" s="142"/>
      <c r="D69" s="127" t="s">
        <v>57</v>
      </c>
      <c r="E69" s="127" t="s">
        <v>22</v>
      </c>
      <c r="F69" s="138">
        <v>27300</v>
      </c>
      <c r="G69" s="129">
        <v>0</v>
      </c>
      <c r="H69" s="143">
        <f t="shared" si="15"/>
        <v>0</v>
      </c>
      <c r="I69" s="143">
        <f t="shared" si="16"/>
        <v>0</v>
      </c>
      <c r="J69" s="131"/>
      <c r="K69" s="132"/>
      <c r="L69" s="133">
        <f t="shared" si="2"/>
        <v>125</v>
      </c>
    </row>
    <row r="70" spans="1:12" s="144" customFormat="1" ht="14.25" customHeight="1">
      <c r="A70" s="141"/>
      <c r="B70" s="125"/>
      <c r="C70" s="142"/>
      <c r="D70" s="127" t="s">
        <v>57</v>
      </c>
      <c r="E70" s="127" t="s">
        <v>22</v>
      </c>
      <c r="F70" s="138">
        <v>27300</v>
      </c>
      <c r="G70" s="129">
        <v>0</v>
      </c>
      <c r="H70" s="143">
        <f t="shared" si="15"/>
        <v>0</v>
      </c>
      <c r="I70" s="143">
        <f t="shared" si="16"/>
        <v>0</v>
      </c>
      <c r="J70" s="131"/>
      <c r="K70" s="132"/>
      <c r="L70" s="133">
        <f t="shared" si="2"/>
        <v>125</v>
      </c>
    </row>
    <row r="71" spans="1:12" s="144" customFormat="1" ht="14.25" customHeight="1">
      <c r="A71" s="141"/>
      <c r="B71" s="125"/>
      <c r="C71" s="142"/>
      <c r="D71" s="127" t="s">
        <v>57</v>
      </c>
      <c r="E71" s="127" t="s">
        <v>22</v>
      </c>
      <c r="F71" s="138">
        <v>27300</v>
      </c>
      <c r="G71" s="129">
        <v>0</v>
      </c>
      <c r="H71" s="143">
        <f t="shared" si="15"/>
        <v>0</v>
      </c>
      <c r="I71" s="143">
        <f t="shared" si="16"/>
        <v>0</v>
      </c>
      <c r="J71" s="131"/>
      <c r="K71" s="132"/>
      <c r="L71" s="133">
        <f t="shared" si="2"/>
        <v>125</v>
      </c>
    </row>
    <row r="72" spans="1:12" s="144" customFormat="1" ht="14.25" customHeight="1">
      <c r="A72" s="141"/>
      <c r="B72" s="125"/>
      <c r="C72" s="142"/>
      <c r="D72" s="127" t="s">
        <v>57</v>
      </c>
      <c r="E72" s="127" t="s">
        <v>22</v>
      </c>
      <c r="F72" s="138">
        <v>27300</v>
      </c>
      <c r="G72" s="129">
        <v>0</v>
      </c>
      <c r="H72" s="143">
        <f t="shared" si="15"/>
        <v>0</v>
      </c>
      <c r="I72" s="143">
        <f t="shared" si="16"/>
        <v>0</v>
      </c>
      <c r="J72" s="131"/>
      <c r="K72" s="132"/>
      <c r="L72" s="133">
        <f t="shared" si="2"/>
        <v>125</v>
      </c>
    </row>
    <row r="73" spans="1:12" s="144" customFormat="1" ht="14.25" customHeight="1">
      <c r="A73" s="141"/>
      <c r="B73" s="125"/>
      <c r="C73" s="142"/>
      <c r="D73" s="127" t="s">
        <v>57</v>
      </c>
      <c r="E73" s="127" t="s">
        <v>22</v>
      </c>
      <c r="F73" s="138">
        <v>27300</v>
      </c>
      <c r="G73" s="129">
        <v>0</v>
      </c>
      <c r="H73" s="143">
        <f>F73*C73</f>
        <v>0</v>
      </c>
      <c r="I73" s="143">
        <f>H73+G73</f>
        <v>0</v>
      </c>
      <c r="J73" s="131"/>
      <c r="K73" s="132"/>
      <c r="L73" s="133">
        <f t="shared" si="2"/>
        <v>125</v>
      </c>
    </row>
    <row r="74" spans="1:12" s="60" customFormat="1" ht="18" customHeight="1">
      <c r="A74" s="56">
        <v>9</v>
      </c>
      <c r="B74" s="46" t="s">
        <v>60</v>
      </c>
      <c r="C74" s="57">
        <f>SUM(C75:C79)</f>
        <v>0</v>
      </c>
      <c r="D74" s="52" t="s">
        <v>61</v>
      </c>
      <c r="E74" s="52" t="s">
        <v>24</v>
      </c>
      <c r="F74" s="58">
        <v>23600</v>
      </c>
      <c r="G74" s="58">
        <f>G75</f>
        <v>0</v>
      </c>
      <c r="H74" s="58">
        <f>H75</f>
        <v>0</v>
      </c>
      <c r="I74" s="58">
        <f>I75</f>
        <v>0</v>
      </c>
      <c r="J74" s="104" t="s">
        <v>75</v>
      </c>
      <c r="K74" s="120"/>
      <c r="L74" s="59"/>
    </row>
    <row r="75" spans="1:12" s="144" customFormat="1" ht="14.25" customHeight="1">
      <c r="A75" s="145" t="s">
        <v>62</v>
      </c>
      <c r="B75" s="125" t="s">
        <v>32</v>
      </c>
      <c r="C75" s="142"/>
      <c r="D75" s="127" t="s">
        <v>61</v>
      </c>
      <c r="E75" s="127" t="s">
        <v>24</v>
      </c>
      <c r="F75" s="146">
        <v>23600</v>
      </c>
      <c r="G75" s="129">
        <v>0</v>
      </c>
      <c r="H75" s="143">
        <f>F75*C75</f>
        <v>0</v>
      </c>
      <c r="I75" s="143">
        <f>H75+G75</f>
        <v>0</v>
      </c>
      <c r="J75" s="147"/>
      <c r="K75" s="132" t="s">
        <v>59</v>
      </c>
      <c r="L75" s="133">
        <f t="shared" si="2"/>
        <v>125</v>
      </c>
    </row>
    <row r="76" spans="1:12" s="144" customFormat="1" ht="14.25" customHeight="1">
      <c r="A76" s="145"/>
      <c r="B76" s="125"/>
      <c r="C76" s="142"/>
      <c r="D76" s="127" t="s">
        <v>61</v>
      </c>
      <c r="E76" s="127" t="s">
        <v>24</v>
      </c>
      <c r="F76" s="146">
        <v>23600</v>
      </c>
      <c r="G76" s="129">
        <v>0</v>
      </c>
      <c r="H76" s="143">
        <f>F76*C76</f>
        <v>0</v>
      </c>
      <c r="I76" s="143">
        <f>H76+G76</f>
        <v>0</v>
      </c>
      <c r="J76" s="147"/>
      <c r="K76" s="132"/>
      <c r="L76" s="133">
        <f t="shared" si="2"/>
        <v>125</v>
      </c>
    </row>
    <row r="77" spans="1:12" s="144" customFormat="1" ht="14.25" customHeight="1">
      <c r="A77" s="145"/>
      <c r="B77" s="125"/>
      <c r="C77" s="142"/>
      <c r="D77" s="127" t="s">
        <v>61</v>
      </c>
      <c r="E77" s="127" t="s">
        <v>24</v>
      </c>
      <c r="F77" s="146">
        <v>23600</v>
      </c>
      <c r="G77" s="129">
        <v>0</v>
      </c>
      <c r="H77" s="143">
        <f>F77*C77</f>
        <v>0</v>
      </c>
      <c r="I77" s="143">
        <f>H77+G77</f>
        <v>0</v>
      </c>
      <c r="J77" s="147"/>
      <c r="K77" s="132"/>
      <c r="L77" s="133">
        <f t="shared" si="2"/>
        <v>125</v>
      </c>
    </row>
    <row r="78" spans="1:12" s="144" customFormat="1" ht="14.25" customHeight="1">
      <c r="A78" s="145"/>
      <c r="B78" s="125"/>
      <c r="C78" s="142"/>
      <c r="D78" s="127" t="s">
        <v>61</v>
      </c>
      <c r="E78" s="127" t="s">
        <v>24</v>
      </c>
      <c r="F78" s="146">
        <v>23600</v>
      </c>
      <c r="G78" s="129">
        <v>0</v>
      </c>
      <c r="H78" s="143">
        <f>F78*C78</f>
        <v>0</v>
      </c>
      <c r="I78" s="143">
        <f>H78+G78</f>
        <v>0</v>
      </c>
      <c r="J78" s="147"/>
      <c r="K78" s="132"/>
      <c r="L78" s="133">
        <f t="shared" si="2"/>
        <v>125</v>
      </c>
    </row>
    <row r="79" spans="1:12" s="144" customFormat="1" ht="14.25" customHeight="1">
      <c r="A79" s="145"/>
      <c r="B79" s="125"/>
      <c r="C79" s="142"/>
      <c r="D79" s="127" t="s">
        <v>61</v>
      </c>
      <c r="E79" s="127" t="s">
        <v>24</v>
      </c>
      <c r="F79" s="146">
        <v>23600</v>
      </c>
      <c r="G79" s="129">
        <v>0</v>
      </c>
      <c r="H79" s="143">
        <f>F79*C79</f>
        <v>0</v>
      </c>
      <c r="I79" s="143">
        <f>H79+G79</f>
        <v>0</v>
      </c>
      <c r="J79" s="147"/>
      <c r="K79" s="132"/>
      <c r="L79" s="133">
        <f t="shared" si="2"/>
        <v>125</v>
      </c>
    </row>
    <row r="80" spans="1:12" ht="15.75">
      <c r="A80" s="61"/>
      <c r="B80" s="62" t="s">
        <v>63</v>
      </c>
      <c r="C80" s="63">
        <f>C17+C24+C31+C38+C45+C52+C59+C66+C74</f>
        <v>0.25</v>
      </c>
      <c r="D80" s="63"/>
      <c r="E80" s="63"/>
      <c r="F80" s="63"/>
      <c r="G80" s="64">
        <f>G17+G24+G31+G38+G45+G52+G59+G66+G74</f>
        <v>0</v>
      </c>
      <c r="H80" s="64">
        <f>H17+H24+H31+H38+H45+H52+H59+H66+H74</f>
        <v>15400</v>
      </c>
      <c r="I80" s="64">
        <f>I17+I24+I31+I38+I45+I52+I59+I66+I74</f>
        <v>15400</v>
      </c>
      <c r="J80" s="122"/>
      <c r="K80" s="123"/>
      <c r="L80" s="65"/>
    </row>
    <row r="81" spans="1:12" ht="24.75" customHeight="1">
      <c r="A81" s="160" t="s">
        <v>64</v>
      </c>
      <c r="B81" s="160"/>
      <c r="C81" s="66"/>
      <c r="D81" s="67"/>
      <c r="E81" s="66"/>
      <c r="F81" s="118" t="s">
        <v>78</v>
      </c>
      <c r="G81" s="69"/>
      <c r="H81" s="70"/>
      <c r="I81" s="71"/>
      <c r="J81" s="71"/>
      <c r="L81" s="7"/>
    </row>
    <row r="82" spans="1:12" ht="24.75" customHeight="1">
      <c r="A82" s="161" t="s">
        <v>65</v>
      </c>
      <c r="B82" s="161"/>
      <c r="C82" s="66"/>
      <c r="D82" s="67"/>
      <c r="E82" s="66"/>
      <c r="F82" s="118" t="s">
        <v>78</v>
      </c>
      <c r="G82" s="69"/>
      <c r="H82" s="70"/>
      <c r="I82" s="71"/>
      <c r="J82" s="71"/>
      <c r="L82" s="7"/>
    </row>
    <row r="83" spans="1:12" ht="24.75" customHeight="1">
      <c r="A83" s="162" t="s">
        <v>66</v>
      </c>
      <c r="B83" s="162"/>
      <c r="C83" s="66"/>
      <c r="D83" s="66"/>
      <c r="E83" s="72"/>
      <c r="F83" s="68" t="s">
        <v>77</v>
      </c>
      <c r="G83" s="68"/>
      <c r="H83" s="73"/>
      <c r="L83" s="7"/>
    </row>
    <row r="84" spans="1:12" ht="24.75" customHeight="1">
      <c r="A84" s="162" t="s">
        <v>67</v>
      </c>
      <c r="B84" s="162"/>
      <c r="C84" s="74"/>
      <c r="D84" s="75"/>
      <c r="E84" s="75"/>
      <c r="F84" s="68" t="s">
        <v>68</v>
      </c>
      <c r="G84" s="68"/>
      <c r="H84" s="70"/>
      <c r="L84" s="7"/>
    </row>
    <row r="85" spans="1:12">
      <c r="L85" s="7"/>
    </row>
    <row r="86" spans="1:12" ht="18.75">
      <c r="A86" s="153" t="s">
        <v>83</v>
      </c>
      <c r="B86" s="155"/>
    </row>
    <row r="88" spans="1:12" ht="15.75">
      <c r="A88" s="1" t="s">
        <v>0</v>
      </c>
      <c r="B88" s="1"/>
      <c r="C88" s="77"/>
      <c r="D88" s="4"/>
      <c r="E88" s="4"/>
      <c r="F88" s="4"/>
      <c r="G88" s="78"/>
      <c r="H88" s="5"/>
      <c r="I88" s="79" t="s">
        <v>1</v>
      </c>
      <c r="J88" s="79"/>
    </row>
    <row r="89" spans="1:12" ht="15.75">
      <c r="A89" s="1" t="s">
        <v>2</v>
      </c>
      <c r="B89" s="1"/>
      <c r="C89" s="77"/>
      <c r="D89" s="4"/>
      <c r="E89" s="4"/>
      <c r="F89" s="4"/>
      <c r="G89" s="78"/>
      <c r="H89" s="5"/>
      <c r="I89" s="8" t="s">
        <v>3</v>
      </c>
      <c r="J89" s="9">
        <f>C115</f>
        <v>0.25</v>
      </c>
    </row>
    <row r="90" spans="1:12" ht="15.75">
      <c r="A90" s="1"/>
      <c r="B90" s="1"/>
      <c r="C90" s="77"/>
      <c r="D90" s="4"/>
      <c r="E90" s="4"/>
      <c r="F90" s="4"/>
      <c r="G90" s="78"/>
      <c r="H90" s="5"/>
      <c r="I90" s="8" t="s">
        <v>4</v>
      </c>
      <c r="J90" s="121">
        <f>I115</f>
        <v>15400</v>
      </c>
      <c r="K90" s="80"/>
    </row>
    <row r="91" spans="1:12" ht="15.75">
      <c r="A91" s="1"/>
      <c r="B91" s="1"/>
      <c r="C91" s="77"/>
      <c r="D91" s="4"/>
      <c r="E91" s="4"/>
      <c r="F91" s="4"/>
      <c r="G91" s="78"/>
      <c r="H91" s="5"/>
      <c r="I91" s="8"/>
      <c r="J91" s="8"/>
    </row>
    <row r="92" spans="1:12" ht="15.75">
      <c r="A92" s="1"/>
      <c r="B92" s="1"/>
      <c r="C92" s="77"/>
      <c r="D92" s="4"/>
      <c r="E92" s="4"/>
      <c r="F92" s="4"/>
      <c r="G92" s="78"/>
      <c r="H92" s="5"/>
      <c r="I92" s="81" t="s">
        <v>5</v>
      </c>
      <c r="J92" s="81"/>
    </row>
    <row r="93" spans="1:12" ht="15.75">
      <c r="A93" s="4"/>
      <c r="B93" s="11"/>
      <c r="C93" s="82"/>
      <c r="D93" s="4"/>
      <c r="E93" s="4"/>
      <c r="F93" s="4"/>
      <c r="G93" s="83"/>
      <c r="H93" s="5"/>
      <c r="I93" s="13"/>
      <c r="J93" s="14" t="s">
        <v>6</v>
      </c>
    </row>
    <row r="94" spans="1:12" ht="15.75">
      <c r="A94" s="15" t="s">
        <v>69</v>
      </c>
      <c r="B94" s="15"/>
      <c r="C94" s="84"/>
      <c r="D94" s="16"/>
      <c r="E94" s="16"/>
      <c r="F94" s="16"/>
      <c r="G94" s="22"/>
      <c r="H94" s="17"/>
      <c r="I94" s="5"/>
      <c r="J94" s="85"/>
      <c r="K94" s="85"/>
    </row>
    <row r="95" spans="1:12" ht="15.75">
      <c r="A95" s="18" t="s">
        <v>7</v>
      </c>
      <c r="B95" s="11"/>
      <c r="C95" s="86"/>
      <c r="D95" s="4"/>
      <c r="E95" s="4"/>
      <c r="F95" s="4"/>
      <c r="G95" s="78"/>
      <c r="H95" s="20"/>
      <c r="I95" s="5"/>
      <c r="J95" s="5"/>
      <c r="K95" s="5"/>
    </row>
    <row r="96" spans="1:12" ht="15.75">
      <c r="A96" s="21"/>
      <c r="B96" s="18"/>
      <c r="C96" s="87"/>
      <c r="D96" s="22"/>
      <c r="E96" s="22"/>
      <c r="F96" s="22"/>
      <c r="G96" s="22"/>
      <c r="H96" s="20"/>
      <c r="I96" s="5"/>
      <c r="J96" s="5"/>
      <c r="K96" s="5"/>
    </row>
    <row r="97" spans="1:11" ht="15.75">
      <c r="A97" s="88"/>
      <c r="B97" s="88"/>
      <c r="C97" s="89"/>
      <c r="D97" s="90"/>
      <c r="E97" s="22"/>
      <c r="F97" s="22"/>
      <c r="G97" s="22"/>
      <c r="H97" s="20"/>
      <c r="I97" s="5"/>
      <c r="J97" s="91"/>
      <c r="K97" s="91"/>
    </row>
    <row r="98" spans="1:11" ht="18.75">
      <c r="A98" s="169" t="str">
        <f>A9</f>
        <v xml:space="preserve">ШТАТНОЕ РАСПИСАНИЕ на 01 января 2025 г. </v>
      </c>
      <c r="B98" s="170"/>
      <c r="C98" s="170"/>
      <c r="D98" s="170"/>
      <c r="E98" s="170"/>
      <c r="F98" s="170"/>
      <c r="G98" s="170"/>
      <c r="H98" s="170"/>
      <c r="I98" s="170"/>
      <c r="J98" s="170"/>
      <c r="K98" s="92"/>
    </row>
    <row r="99" spans="1:11" ht="15.75">
      <c r="A99" s="170" t="str">
        <f>A10</f>
        <v>научного и научно-технического персонала  (по проекту № 7/ГЗ-591-23)</v>
      </c>
      <c r="B99" s="170"/>
      <c r="C99" s="170"/>
      <c r="D99" s="170"/>
      <c r="E99" s="170"/>
      <c r="F99" s="170"/>
      <c r="G99" s="170"/>
      <c r="H99" s="170"/>
      <c r="I99" s="170"/>
      <c r="J99" s="170"/>
      <c r="K99" s="92"/>
    </row>
    <row r="100" spans="1:11" ht="15.75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</row>
    <row r="101" spans="1:11" ht="15.75">
      <c r="A101" s="1"/>
      <c r="B101" s="1"/>
      <c r="C101" s="77"/>
      <c r="D101" s="1"/>
      <c r="E101" s="1"/>
      <c r="F101" s="171"/>
      <c r="G101" s="171"/>
      <c r="H101" s="1"/>
      <c r="I101" s="170" t="str">
        <f>H12</f>
        <v>Субсидия ГЗ Б_НАУКА_ЕЗН (01 10)</v>
      </c>
      <c r="J101" s="170"/>
      <c r="K101" s="92"/>
    </row>
    <row r="102" spans="1:11" ht="15.75">
      <c r="A102" s="25"/>
      <c r="B102" s="26"/>
      <c r="C102" s="94"/>
      <c r="D102" s="26"/>
      <c r="E102" s="26"/>
      <c r="F102" s="163"/>
      <c r="G102" s="163"/>
      <c r="H102" s="5"/>
      <c r="I102" s="164" t="s">
        <v>10</v>
      </c>
      <c r="J102" s="164"/>
      <c r="K102" s="92"/>
    </row>
    <row r="103" spans="1:11" ht="15.75">
      <c r="A103" s="165" t="s">
        <v>11</v>
      </c>
      <c r="B103" s="166" t="s">
        <v>71</v>
      </c>
      <c r="C103" s="167" t="s">
        <v>72</v>
      </c>
      <c r="D103" s="158" t="s">
        <v>14</v>
      </c>
      <c r="E103" s="158" t="s">
        <v>15</v>
      </c>
      <c r="F103" s="156" t="s">
        <v>73</v>
      </c>
      <c r="G103" s="158" t="s">
        <v>17</v>
      </c>
      <c r="H103" s="156" t="s">
        <v>18</v>
      </c>
      <c r="I103" s="156" t="s">
        <v>19</v>
      </c>
      <c r="J103" s="158" t="s">
        <v>74</v>
      </c>
      <c r="K103" s="92"/>
    </row>
    <row r="104" spans="1:11" ht="24.75" customHeight="1">
      <c r="A104" s="165"/>
      <c r="B104" s="166"/>
      <c r="C104" s="168"/>
      <c r="D104" s="159"/>
      <c r="E104" s="159"/>
      <c r="F104" s="157"/>
      <c r="G104" s="159"/>
      <c r="H104" s="157"/>
      <c r="I104" s="157"/>
      <c r="J104" s="159"/>
      <c r="K104" s="92"/>
    </row>
    <row r="105" spans="1:11" ht="15.75">
      <c r="A105" s="95">
        <v>1</v>
      </c>
      <c r="B105" s="96" t="s">
        <v>22</v>
      </c>
      <c r="C105" s="97" t="s">
        <v>23</v>
      </c>
      <c r="D105" s="98" t="s">
        <v>24</v>
      </c>
      <c r="E105" s="98" t="s">
        <v>25</v>
      </c>
      <c r="F105" s="98" t="s">
        <v>26</v>
      </c>
      <c r="G105" s="32">
        <v>7</v>
      </c>
      <c r="H105" s="32">
        <v>8</v>
      </c>
      <c r="I105" s="32">
        <v>9</v>
      </c>
      <c r="J105" s="32">
        <v>10</v>
      </c>
      <c r="K105" s="92"/>
    </row>
    <row r="106" spans="1:11" ht="20.25" customHeight="1">
      <c r="A106" s="99">
        <v>1</v>
      </c>
      <c r="B106" s="100" t="str">
        <f>B17</f>
        <v>Главный научный сотрудник (ГНС)</v>
      </c>
      <c r="C106" s="101">
        <f>C17</f>
        <v>0.25</v>
      </c>
      <c r="D106" s="102" t="str">
        <f t="shared" ref="D106:E106" si="17">D17</f>
        <v>НТР НС</v>
      </c>
      <c r="E106" s="103" t="str">
        <f t="shared" si="17"/>
        <v>4-1</v>
      </c>
      <c r="F106" s="101">
        <f>F17</f>
        <v>61600</v>
      </c>
      <c r="G106" s="101">
        <f>G17</f>
        <v>0</v>
      </c>
      <c r="H106" s="101">
        <f>H17</f>
        <v>15400</v>
      </c>
      <c r="I106" s="101">
        <f>I17</f>
        <v>15400</v>
      </c>
      <c r="J106" s="104" t="s">
        <v>75</v>
      </c>
      <c r="K106" s="92"/>
    </row>
    <row r="107" spans="1:11" ht="20.25" customHeight="1">
      <c r="A107" s="99">
        <v>2</v>
      </c>
      <c r="B107" s="100" t="str">
        <f>B24</f>
        <v>Ведущий научный сотрудник (ВНС)</v>
      </c>
      <c r="C107" s="101">
        <f>C24</f>
        <v>0</v>
      </c>
      <c r="D107" s="102" t="str">
        <f t="shared" ref="D107:E107" si="18">D24</f>
        <v>НТР НС</v>
      </c>
      <c r="E107" s="103" t="str">
        <f t="shared" si="18"/>
        <v>3-2</v>
      </c>
      <c r="F107" s="101">
        <f>F24</f>
        <v>46200</v>
      </c>
      <c r="G107" s="101">
        <f>G24</f>
        <v>0</v>
      </c>
      <c r="H107" s="101">
        <f>H24</f>
        <v>0</v>
      </c>
      <c r="I107" s="101">
        <f>I24</f>
        <v>0</v>
      </c>
      <c r="J107" s="104" t="s">
        <v>75</v>
      </c>
      <c r="K107" s="92"/>
    </row>
    <row r="108" spans="1:11" ht="20.25" customHeight="1">
      <c r="A108" s="99">
        <v>3</v>
      </c>
      <c r="B108" s="100" t="str">
        <f>B31</f>
        <v>Ведущий научный сотрудник (ВНС)</v>
      </c>
      <c r="C108" s="101">
        <f>C31</f>
        <v>0</v>
      </c>
      <c r="D108" s="102" t="str">
        <f t="shared" ref="D108:E108" si="19">D31</f>
        <v>НТР НС</v>
      </c>
      <c r="E108" s="103" t="str">
        <f t="shared" si="19"/>
        <v>3-1</v>
      </c>
      <c r="F108" s="101">
        <f>F31</f>
        <v>40000</v>
      </c>
      <c r="G108" s="101">
        <f>G31</f>
        <v>0</v>
      </c>
      <c r="H108" s="101">
        <f>H31</f>
        <v>0</v>
      </c>
      <c r="I108" s="101">
        <f>I31</f>
        <v>0</v>
      </c>
      <c r="J108" s="104" t="s">
        <v>75</v>
      </c>
      <c r="K108" s="92"/>
    </row>
    <row r="109" spans="1:11" ht="20.25" customHeight="1">
      <c r="A109" s="99">
        <v>4</v>
      </c>
      <c r="B109" s="100" t="str">
        <f>B38</f>
        <v>Старший научный сотрудник (СНС)</v>
      </c>
      <c r="C109" s="101">
        <f>C38</f>
        <v>0</v>
      </c>
      <c r="D109" s="102" t="str">
        <f t="shared" ref="D109:E109" si="20">D38</f>
        <v>НТР НС</v>
      </c>
      <c r="E109" s="103" t="str">
        <f t="shared" si="20"/>
        <v>2-2</v>
      </c>
      <c r="F109" s="101">
        <f>F38</f>
        <v>38000</v>
      </c>
      <c r="G109" s="101">
        <f>G38</f>
        <v>0</v>
      </c>
      <c r="H109" s="101">
        <f>H38</f>
        <v>0</v>
      </c>
      <c r="I109" s="101">
        <f>I38</f>
        <v>0</v>
      </c>
      <c r="J109" s="104" t="s">
        <v>75</v>
      </c>
      <c r="K109" s="92"/>
    </row>
    <row r="110" spans="1:11" ht="20.25" customHeight="1">
      <c r="A110" s="99">
        <v>5</v>
      </c>
      <c r="B110" s="100" t="str">
        <f>B45</f>
        <v>Старший научный сотрудник (СНС)</v>
      </c>
      <c r="C110" s="101">
        <f>C45</f>
        <v>0</v>
      </c>
      <c r="D110" s="102" t="str">
        <f t="shared" ref="D110:E110" si="21">D45</f>
        <v>НТР НС</v>
      </c>
      <c r="E110" s="103" t="str">
        <f t="shared" si="21"/>
        <v>2-1</v>
      </c>
      <c r="F110" s="101">
        <f>F45</f>
        <v>35000</v>
      </c>
      <c r="G110" s="101">
        <f>G45</f>
        <v>0</v>
      </c>
      <c r="H110" s="101">
        <f>H45</f>
        <v>0</v>
      </c>
      <c r="I110" s="101">
        <f>I45</f>
        <v>0</v>
      </c>
      <c r="J110" s="104" t="s">
        <v>75</v>
      </c>
      <c r="K110" s="92"/>
    </row>
    <row r="111" spans="1:11" ht="20.25" customHeight="1">
      <c r="A111" s="99">
        <v>6</v>
      </c>
      <c r="B111" s="105" t="str">
        <f>B52</f>
        <v>Научный сотрудник (НС)</v>
      </c>
      <c r="C111" s="106">
        <f>C52</f>
        <v>0</v>
      </c>
      <c r="D111" s="107" t="str">
        <f t="shared" ref="D111:E111" si="22">D52</f>
        <v>НТР НС</v>
      </c>
      <c r="E111" s="108" t="str">
        <f t="shared" si="22"/>
        <v>1-2</v>
      </c>
      <c r="F111" s="106">
        <f>F52</f>
        <v>34500</v>
      </c>
      <c r="G111" s="106">
        <f>G52</f>
        <v>0</v>
      </c>
      <c r="H111" s="106">
        <f>H52</f>
        <v>0</v>
      </c>
      <c r="I111" s="106">
        <f>I52</f>
        <v>0</v>
      </c>
      <c r="J111" s="104" t="s">
        <v>75</v>
      </c>
      <c r="K111" s="92"/>
    </row>
    <row r="112" spans="1:11" ht="20.25" customHeight="1">
      <c r="A112" s="99">
        <v>7</v>
      </c>
      <c r="B112" s="105" t="str">
        <f>B59</f>
        <v>Младший научный сотрудник (МНС)</v>
      </c>
      <c r="C112" s="106">
        <f>C59</f>
        <v>0</v>
      </c>
      <c r="D112" s="107" t="str">
        <f t="shared" ref="D112:E112" si="23">D59</f>
        <v>НТР НС</v>
      </c>
      <c r="E112" s="108" t="str">
        <f t="shared" si="23"/>
        <v>1-1</v>
      </c>
      <c r="F112" s="106">
        <f>F59</f>
        <v>30600</v>
      </c>
      <c r="G112" s="106">
        <f>G59</f>
        <v>0</v>
      </c>
      <c r="H112" s="106">
        <f>H59</f>
        <v>0</v>
      </c>
      <c r="I112" s="106">
        <f>I59</f>
        <v>0</v>
      </c>
      <c r="J112" s="104" t="s">
        <v>75</v>
      </c>
      <c r="K112" s="92"/>
    </row>
    <row r="113" spans="1:11" ht="20.25" customHeight="1">
      <c r="A113" s="99">
        <v>8</v>
      </c>
      <c r="B113" s="109" t="str">
        <f>B66</f>
        <v>Инженер -исследователь</v>
      </c>
      <c r="C113" s="106">
        <f>C66</f>
        <v>0</v>
      </c>
      <c r="D113" s="107" t="str">
        <f t="shared" ref="D113:E113" si="24">D66</f>
        <v>НТР 3</v>
      </c>
      <c r="E113" s="108" t="str">
        <f t="shared" si="24"/>
        <v>2</v>
      </c>
      <c r="F113" s="106">
        <f>F66</f>
        <v>27300</v>
      </c>
      <c r="G113" s="106">
        <f>G66</f>
        <v>0</v>
      </c>
      <c r="H113" s="106">
        <f>H66</f>
        <v>0</v>
      </c>
      <c r="I113" s="106">
        <f>I66</f>
        <v>0</v>
      </c>
      <c r="J113" s="104" t="s">
        <v>75</v>
      </c>
      <c r="K113" s="92"/>
    </row>
    <row r="114" spans="1:11" s="113" customFormat="1" ht="20.25" customHeight="1">
      <c r="A114" s="99">
        <v>9</v>
      </c>
      <c r="B114" s="110" t="str">
        <f>B74</f>
        <v>Лаборант -исследователь</v>
      </c>
      <c r="C114" s="111">
        <f>C74</f>
        <v>0</v>
      </c>
      <c r="D114" s="110" t="str">
        <f t="shared" ref="D114:E114" si="25">D74</f>
        <v>НТР 2</v>
      </c>
      <c r="E114" s="112" t="str">
        <f t="shared" si="25"/>
        <v>4</v>
      </c>
      <c r="F114" s="111">
        <f>F74</f>
        <v>23600</v>
      </c>
      <c r="G114" s="111">
        <f>G74</f>
        <v>0</v>
      </c>
      <c r="H114" s="111">
        <f>H74</f>
        <v>0</v>
      </c>
      <c r="I114" s="111">
        <f>I74</f>
        <v>0</v>
      </c>
      <c r="J114" s="104" t="s">
        <v>75</v>
      </c>
      <c r="K114" s="92"/>
    </row>
    <row r="115" spans="1:11" ht="15.75">
      <c r="A115" s="114"/>
      <c r="B115" s="114" t="s">
        <v>76</v>
      </c>
      <c r="C115" s="115">
        <f>SUM(C106:C114)</f>
        <v>0.25</v>
      </c>
      <c r="D115" s="116"/>
      <c r="E115" s="116"/>
      <c r="F115" s="117"/>
      <c r="G115" s="63">
        <f>SUM(G106:G114)</f>
        <v>0</v>
      </c>
      <c r="H115" s="63">
        <f>SUM(H106:H114)</f>
        <v>15400</v>
      </c>
      <c r="I115" s="63">
        <f>SUM(I106:I114)</f>
        <v>15400</v>
      </c>
      <c r="J115" s="64"/>
      <c r="K115" s="92" t="b">
        <f>I115=I80</f>
        <v>1</v>
      </c>
    </row>
    <row r="116" spans="1:11" ht="23.25" customHeight="1">
      <c r="A116" s="160" t="s">
        <v>64</v>
      </c>
      <c r="B116" s="160"/>
      <c r="C116" s="66"/>
      <c r="D116" s="67"/>
      <c r="E116" s="66"/>
      <c r="F116" s="68" t="str">
        <f>F81</f>
        <v>И.И. Иванов</v>
      </c>
      <c r="G116" s="68"/>
      <c r="H116" s="69"/>
      <c r="I116" s="70"/>
      <c r="J116" s="71"/>
      <c r="K116" s="92"/>
    </row>
    <row r="117" spans="1:11" ht="23.25" customHeight="1">
      <c r="A117" s="161" t="s">
        <v>65</v>
      </c>
      <c r="B117" s="161"/>
      <c r="C117" s="66"/>
      <c r="D117" s="67"/>
      <c r="E117" s="66"/>
      <c r="F117" s="68" t="str">
        <f>F82</f>
        <v>И.И. Иванов</v>
      </c>
      <c r="G117" s="68"/>
      <c r="H117" s="68"/>
      <c r="I117" s="73"/>
      <c r="J117" s="71"/>
      <c r="K117" s="92"/>
    </row>
    <row r="118" spans="1:11" ht="23.25" customHeight="1">
      <c r="A118" s="162" t="s">
        <v>66</v>
      </c>
      <c r="B118" s="162"/>
      <c r="C118" s="66"/>
      <c r="D118" s="66"/>
      <c r="E118" s="72"/>
      <c r="F118" s="68" t="str">
        <f>F83</f>
        <v>С.Б. Гаманюк</v>
      </c>
      <c r="G118" s="68"/>
      <c r="H118" s="68"/>
      <c r="I118" s="70"/>
      <c r="J118" s="71"/>
      <c r="K118" s="71"/>
    </row>
    <row r="119" spans="1:11" ht="23.25" customHeight="1">
      <c r="A119" s="162" t="s">
        <v>67</v>
      </c>
      <c r="B119" s="162"/>
      <c r="C119" s="74"/>
      <c r="D119" s="75"/>
      <c r="E119" s="75"/>
      <c r="F119" s="68" t="str">
        <f>F84</f>
        <v>Т.А. Хрулева</v>
      </c>
    </row>
  </sheetData>
  <mergeCells count="44">
    <mergeCell ref="A11:J11"/>
    <mergeCell ref="I1:J1"/>
    <mergeCell ref="I4:J4"/>
    <mergeCell ref="I6:J6"/>
    <mergeCell ref="A9:J9"/>
    <mergeCell ref="A10:J10"/>
    <mergeCell ref="A82:B82"/>
    <mergeCell ref="H12:J12"/>
    <mergeCell ref="H13:J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A81:B81"/>
    <mergeCell ref="A83:B83"/>
    <mergeCell ref="A84:B84"/>
    <mergeCell ref="A98:J98"/>
    <mergeCell ref="A99:J99"/>
    <mergeCell ref="F101:G101"/>
    <mergeCell ref="I101:J101"/>
    <mergeCell ref="A119:B119"/>
    <mergeCell ref="F102:G102"/>
    <mergeCell ref="I102:J102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A116:B116"/>
    <mergeCell ref="A117:B117"/>
    <mergeCell ref="A118:B118"/>
  </mergeCells>
  <pageMargins left="0.39370078740157483" right="0.39370078740157483" top="0.78740157480314965" bottom="0.19685039370078741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5" sqref="G3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01.01.2025</vt:lpstr>
      <vt:lpstr>Лист1</vt:lpstr>
      <vt:lpstr>Лист2</vt:lpstr>
      <vt:lpstr>Лист3</vt:lpstr>
      <vt:lpstr>'01.01.2025'!Область_печати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2024-11-12T08:39:38Z</dcterms:modified>
</cp:coreProperties>
</file>